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Anschaffung" sheetId="1" state="visible" r:id="rId2"/>
    <sheet name="Fahrtenbuch" sheetId="2" state="visible" r:id="rId3"/>
    <sheet name="Fahrtenbuch verbuchen" sheetId="3" state="visible" r:id="rId4"/>
    <sheet name="1% Methode" sheetId="4" state="visible" r:id="rId5"/>
    <sheet name="Kfz als gewillkürtes Betriebsv" sheetId="5" state="visible" r:id="rId6"/>
    <sheet name="EÜR Kürzungsbetrag_2021" sheetId="6" state="visible" r:id="rId7"/>
    <sheet name="EÜR Kürzungsbetrag" sheetId="7" state="visible" r:id="rId8"/>
    <sheet name="Abschreibung (AfA)" sheetId="8" state="visible" r:id="rId9"/>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<sst xmlns="http://schemas.openxmlformats.org/spreadsheetml/2006/main" count="263" uniqueCount="129">
  <si>
    <t xml:space="preserve">Anschaffungskosten für Kfz-Kennzeichen:</t>
  </si>
  <si>
    <t xml:space="preserve">Datum der Anschaffung:</t>
  </si>
  <si>
    <t xml:space="preserve">tt.mm.jjjj</t>
  </si>
  <si>
    <t xml:space="preserve">Alle Kosten, die 19 % Mehrwertsteuer enthalten:</t>
  </si>
  <si>
    <t xml:space="preserve">Inländischer Listenpreis des Kfz zur Erstzulassung:</t>
  </si>
  <si>
    <t xml:space="preserve">+ Kosten für Sonderausstattungen:</t>
  </si>
  <si>
    <t xml:space="preserve">+ Kosten für Nummernschilder:</t>
  </si>
  <si>
    <t xml:space="preserve">+ sonstige Kosten</t>
  </si>
  <si>
    <t xml:space="preserve"> </t>
  </si>
  <si>
    <t xml:space="preserve">+ Vorsteuer von 19 %:</t>
  </si>
  <si>
    <r>
      <rPr>
        <b val="true"/>
        <sz val="10"/>
        <rFont val="Arial"/>
        <family val="2"/>
        <charset val="1"/>
      </rPr>
      <t xml:space="preserve">Summe der Anschaffungskosten</t>
    </r>
    <r>
      <rPr>
        <b val="true"/>
        <i val="true"/>
        <u val="single"/>
        <sz val="10"/>
        <rFont val="Arial"/>
        <family val="2"/>
        <charset val="1"/>
      </rPr>
      <t xml:space="preserve"> mit </t>
    </r>
    <r>
      <rPr>
        <b val="true"/>
        <sz val="10"/>
        <rFont val="Arial"/>
        <family val="2"/>
        <charset val="1"/>
      </rPr>
      <t xml:space="preserve">19% Vorsteuer:</t>
    </r>
  </si>
  <si>
    <t xml:space="preserve">Anschaffung ist in Kontolino! so zu verbuchen:</t>
  </si>
  <si>
    <t xml:space="preserve">SKR03</t>
  </si>
  <si>
    <t xml:space="preserve">SKR04</t>
  </si>
  <si>
    <t xml:space="preserve">Fuhrpark bzw. Pkw (Sollkonto)</t>
  </si>
  <si>
    <t xml:space="preserve">0320</t>
  </si>
  <si>
    <t xml:space="preserve">0520</t>
  </si>
  <si>
    <t xml:space="preserve">an Bank (Habenkonto)</t>
  </si>
  <si>
    <t xml:space="preserve">zum Vorsteuersatz zu 19 %</t>
  </si>
  <si>
    <t xml:space="preserve">Alle Kosten, die keine Mehrwertsteuer enthalten:</t>
  </si>
  <si>
    <t xml:space="preserve"> Zulassungskosten:</t>
  </si>
  <si>
    <t xml:space="preserve"> + sonstige Kosten ohne Mehrwertsteuer</t>
  </si>
  <si>
    <r>
      <rPr>
        <b val="true"/>
        <sz val="10"/>
        <rFont val="Arial"/>
        <family val="2"/>
        <charset val="1"/>
      </rPr>
      <t xml:space="preserve">Summe der Anschaffungskosten </t>
    </r>
    <r>
      <rPr>
        <b val="true"/>
        <i val="true"/>
        <u val="single"/>
        <sz val="10"/>
        <rFont val="Arial"/>
        <family val="2"/>
        <charset val="1"/>
      </rPr>
      <t xml:space="preserve">ohne</t>
    </r>
    <r>
      <rPr>
        <b val="true"/>
        <sz val="10"/>
        <rFont val="Arial"/>
        <family val="2"/>
        <charset val="1"/>
      </rPr>
      <t xml:space="preserve"> Vorsteuer:</t>
    </r>
  </si>
  <si>
    <t xml:space="preserve">Zulassungskosten sind in Kontolino! so zu verbuchen:</t>
  </si>
  <si>
    <r>
      <rPr>
        <sz val="10"/>
        <rFont val="Arial"/>
        <family val="0"/>
        <charset val="1"/>
      </rPr>
      <t xml:space="preserve">zu </t>
    </r>
    <r>
      <rPr>
        <b val="true"/>
        <sz val="10"/>
        <rFont val="Arial"/>
        <family val="2"/>
        <charset val="1"/>
      </rPr>
      <t xml:space="preserve">keinem</t>
    </r>
    <r>
      <rPr>
        <sz val="10"/>
        <rFont val="Arial"/>
        <family val="0"/>
        <charset val="1"/>
      </rPr>
      <t xml:space="preserve"> Vorsteuersatz</t>
    </r>
  </si>
  <si>
    <t xml:space="preserve">Summe aller Anschaffungskosten als Grundlage zum Anlagenspiegel in Kontolino! Auf volle hundert Euro abgerundet und zur Berechnung der Abschreibungen:</t>
  </si>
  <si>
    <r>
      <rPr>
        <sz val="10"/>
        <rFont val="Arial"/>
        <family val="0"/>
        <charset val="1"/>
      </rPr>
      <t xml:space="preserve">Zu den</t>
    </r>
    <r>
      <rPr>
        <b val="true"/>
        <sz val="10"/>
        <rFont val="Arial"/>
        <family val="2"/>
        <charset val="1"/>
      </rPr>
      <t xml:space="preserve"> Anschaffungskosten</t>
    </r>
    <r>
      <rPr>
        <sz val="10"/>
        <rFont val="Arial"/>
        <family val="0"/>
        <charset val="1"/>
      </rPr>
      <t xml:space="preserve">, zählen alle Kosten, die dazu notwendig sind, das Kfz in Betrieb zu nehmen, daher auch Nummernschilder, Schonbezüge, Fußmatten. Die </t>
    </r>
    <r>
      <rPr>
        <b val="true"/>
        <sz val="10"/>
        <rFont val="Arial"/>
        <family val="2"/>
        <charset val="1"/>
      </rPr>
      <t xml:space="preserve">Zulassungskosten </t>
    </r>
    <r>
      <rPr>
        <sz val="10"/>
        <rFont val="Arial"/>
        <family val="0"/>
        <charset val="1"/>
      </rPr>
      <t xml:space="preserve">stellen hier eine Ausnahme dar, da diese zwar zu den Anschaffungskosten gehören, aber keine Mehrwertsteuer enthalten und somit gesondert in Kontolino! verbucht werden müssen.</t>
    </r>
  </si>
  <si>
    <r>
      <rPr>
        <sz val="10"/>
        <rFont val="Arial"/>
        <family val="0"/>
        <charset val="1"/>
      </rPr>
      <t xml:space="preserve">Wird das Kfz zu mehr als 50 Prozent betieblich genutzt, kann zwischen der </t>
    </r>
    <r>
      <rPr>
        <b val="true"/>
        <sz val="10"/>
        <rFont val="Arial"/>
        <family val="2"/>
        <charset val="1"/>
      </rPr>
      <t xml:space="preserve">1 %-Methode (siehe Tabellenblatt 4)</t>
    </r>
    <r>
      <rPr>
        <sz val="10"/>
        <rFont val="Arial"/>
        <family val="0"/>
        <charset val="1"/>
      </rPr>
      <t xml:space="preserve"> oder der </t>
    </r>
    <r>
      <rPr>
        <b val="true"/>
        <sz val="10"/>
        <rFont val="Arial"/>
        <family val="2"/>
        <charset val="1"/>
      </rPr>
      <t xml:space="preserve">Fahrtenbuchmethode (siehe Tabellenblätter 2 und 3)</t>
    </r>
    <r>
      <rPr>
        <sz val="10"/>
        <rFont val="Arial"/>
        <family val="0"/>
        <charset val="1"/>
      </rPr>
      <t xml:space="preserve"> gewählt werden.</t>
    </r>
  </si>
  <si>
    <r>
      <rPr>
        <sz val="10"/>
        <rFont val="Arial"/>
        <family val="0"/>
        <charset val="1"/>
      </rPr>
      <t xml:space="preserve">Der Umfang der betrieblichen Nutzung ist vom Steuerpflichtigen darzulegen. Dazu kann zum Beispiel ein </t>
    </r>
    <r>
      <rPr>
        <b val="true"/>
        <sz val="10"/>
        <rFont val="Arial"/>
        <family val="2"/>
        <charset val="1"/>
      </rPr>
      <t xml:space="preserve">Fahrtenbuch</t>
    </r>
    <r>
      <rPr>
        <sz val="10"/>
        <rFont val="Arial"/>
        <family val="0"/>
        <charset val="1"/>
      </rPr>
      <t xml:space="preserve"> das i. d. R. über 3 Monate geführt wird, dienen. Auf so ein Nachweis kann bei bestimmten Berufsgruppen, wie z. B. Taxiunternehmern, Handelsvertretern, Handwerkern bei Bau- und Baunebengewerben, Landtierärzten oder wenn die Fahrten zwischen Wohnung und Betriebsstätte und die Familienheimfahrten mehr als 50 Prozent der Jahreskilometerleistung des Kfz ausmachen, verzichtet werden.</t>
    </r>
  </si>
  <si>
    <r>
      <rPr>
        <sz val="10"/>
        <rFont val="Arial"/>
        <family val="0"/>
        <charset val="1"/>
      </rPr>
      <t xml:space="preserve">Wird das Kfz zwischen 10 und 50 % betrieblich genutzt, gehört es zum </t>
    </r>
    <r>
      <rPr>
        <b val="true"/>
        <sz val="10"/>
        <rFont val="Arial"/>
        <family val="2"/>
        <charset val="1"/>
      </rPr>
      <t xml:space="preserve">gewillkürten Betriebsvermögen (siehe Tabellenblatt 5)</t>
    </r>
    <r>
      <rPr>
        <sz val="10"/>
        <rFont val="Arial"/>
        <family val="0"/>
        <charset val="1"/>
      </rPr>
      <t xml:space="preserve">.</t>
    </r>
  </si>
  <si>
    <r>
      <rPr>
        <sz val="10"/>
        <rFont val="Arial"/>
        <family val="2"/>
        <charset val="1"/>
      </rPr>
      <t xml:space="preserve">In der </t>
    </r>
    <r>
      <rPr>
        <b val="true"/>
        <sz val="10"/>
        <rFont val="Arial"/>
        <family val="2"/>
        <charset val="1"/>
      </rPr>
      <t xml:space="preserve">EÜR</t>
    </r>
    <r>
      <rPr>
        <sz val="10"/>
        <rFont val="Arial"/>
        <family val="0"/>
        <charset val="1"/>
      </rPr>
      <t xml:space="preserve"> ist die Behandlung der Kfz-Kosten aus steuerlichen Gründen ein sehr ausführliches Thema. Hier können nicht die wirklich entstandenen Kosten für die Arbeitswege, sondern nur theoretische Kosten angesetzt werden. Zur Ermittlung dieser Kosten ist durch das Bundesministerium der Finanzen eine genaue Rechnung vorgegeben. Diese finden Sie auf dem </t>
    </r>
    <r>
      <rPr>
        <b val="true"/>
        <sz val="10"/>
        <rFont val="Arial"/>
        <family val="2"/>
        <charset val="1"/>
      </rPr>
      <t xml:space="preserve">Tabellenblatt 6</t>
    </r>
    <r>
      <rPr>
        <sz val="10"/>
        <rFont val="Arial"/>
        <family val="0"/>
        <charset val="1"/>
      </rPr>
      <t xml:space="preserve">. Buchen Sie dies auf die dort aufgeführten Konten, erscheint es in der EÜR in unserer Buchhaltungssoftware Kontolino! automatisch in den richtigen Zeilen der EÜR.</t>
    </r>
  </si>
  <si>
    <r>
      <rPr>
        <sz val="10"/>
        <rFont val="Arial"/>
        <family val="0"/>
        <charset val="1"/>
      </rPr>
      <t xml:space="preserve">Die </t>
    </r>
    <r>
      <rPr>
        <b val="true"/>
        <sz val="10"/>
        <rFont val="Arial"/>
        <family val="2"/>
        <charset val="1"/>
      </rPr>
      <t xml:space="preserve">Abschreibungsbeträge</t>
    </r>
    <r>
      <rPr>
        <sz val="10"/>
        <rFont val="Arial"/>
        <family val="0"/>
        <charset val="1"/>
      </rPr>
      <t xml:space="preserve">, die Sie jedes Jahr verbuchen können, ermitteln Sie auf </t>
    </r>
    <r>
      <rPr>
        <b val="true"/>
        <sz val="10"/>
        <rFont val="Arial"/>
        <family val="2"/>
        <charset val="1"/>
      </rPr>
      <t xml:space="preserve">Tabellenblatt 7</t>
    </r>
    <r>
      <rPr>
        <sz val="10"/>
        <rFont val="Arial"/>
        <family val="0"/>
        <charset val="1"/>
      </rPr>
      <t xml:space="preserve">.</t>
    </r>
  </si>
  <si>
    <r>
      <rPr>
        <b val="true"/>
        <sz val="10"/>
        <rFont val="Arial"/>
        <family val="0"/>
        <charset val="1"/>
      </rPr>
      <t xml:space="preserve">ACHTUNG: </t>
    </r>
    <r>
      <rPr>
        <sz val="10"/>
        <rFont val="Arial"/>
        <family val="0"/>
        <charset val="1"/>
      </rPr>
      <t xml:space="preserve">für Hybrid- / Elektro- / Brennstoffzellenfahrzeuge gibt es abweichende Regelungen. Hier hängt es davon ab, wann Sie das Fahrzeug gekauft haben und zu welchem Bruttolistenpreis. Haben Sie das Fahrzeug nach dem 01.01.2020 erworben und der Bruttolistenpreis Betrug mehr als 60.000 € dürfen Sie 0,5 % als Basis Ihrer Berechnungen nutzen. Hat das Fahrzeug weniger als 60.000 € gekostet dürfen Sie 0,25 % des Bruttolistenpreises als Basis Ihrer Berechnungen für die 1%-Regelung nutzen. Bei den Hybridelektrofahrzeugen hängt es nicht am Bruttolistenpreis, sondern am Ausstoß von Kohlendioxidemssionen je gefahrenen Kilometer oder Alternativ, die Reichweite mit der rein elektrisch gefahren werden kann.</t>
    </r>
  </si>
  <si>
    <t xml:space="preserve">ACHTUNG: die Berechnung wurde nicht an die Corona-Mehrwertsteuersenkung angepasst.</t>
  </si>
  <si>
    <t xml:space="preserve">Fahrtenbuch</t>
  </si>
  <si>
    <t xml:space="preserve">Kennzeichen:</t>
  </si>
  <si>
    <t xml:space="preserve">Datum</t>
  </si>
  <si>
    <t xml:space="preserve">km-Stand zu Beginn</t>
  </si>
  <si>
    <t xml:space="preserve">km-Stand zu Ende</t>
  </si>
  <si>
    <t xml:space="preserve">Reiseziel</t>
  </si>
  <si>
    <t xml:space="preserve">Reisezweck</t>
  </si>
  <si>
    <t xml:space="preserve">aufgesuchte Gesprächspartner</t>
  </si>
  <si>
    <t xml:space="preserve">evtl. Umweg</t>
  </si>
  <si>
    <t xml:space="preserve">Hinweis: Private Fahrten sind als privat zu kennzeichnen. Reiseziel und -zweck müssen nicht ausgefüllt werden.</t>
  </si>
  <si>
    <t xml:space="preserve">Fahrtenbuch-Methode für Kfz-Kennzeichen:</t>
  </si>
  <si>
    <t xml:space="preserve">Jahr:</t>
  </si>
  <si>
    <t xml:space="preserve">jjjj</t>
  </si>
  <si>
    <r>
      <rPr>
        <sz val="10"/>
        <rFont val="Arial"/>
        <family val="0"/>
        <charset val="1"/>
      </rPr>
      <t xml:space="preserve">Gefahrene </t>
    </r>
    <r>
      <rPr>
        <b val="true"/>
        <i val="true"/>
        <sz val="10"/>
        <rFont val="Arial"/>
        <family val="2"/>
        <charset val="1"/>
      </rPr>
      <t xml:space="preserve">betrieblich bedingte km</t>
    </r>
    <r>
      <rPr>
        <sz val="10"/>
        <rFont val="Arial"/>
        <family val="0"/>
        <charset val="1"/>
      </rPr>
      <t xml:space="preserve"> im Jahr</t>
    </r>
  </si>
  <si>
    <r>
      <rPr>
        <sz val="10"/>
        <rFont val="Arial"/>
        <family val="0"/>
        <charset val="1"/>
      </rPr>
      <t xml:space="preserve">Gefahrene </t>
    </r>
    <r>
      <rPr>
        <b val="true"/>
        <i val="true"/>
        <sz val="10"/>
        <rFont val="Arial"/>
        <family val="2"/>
        <charset val="1"/>
      </rPr>
      <t xml:space="preserve">private</t>
    </r>
    <r>
      <rPr>
        <sz val="10"/>
        <rFont val="Arial"/>
        <family val="0"/>
        <charset val="1"/>
      </rPr>
      <t xml:space="preserve"> </t>
    </r>
    <r>
      <rPr>
        <b val="true"/>
        <i val="true"/>
        <sz val="10"/>
        <rFont val="Arial"/>
        <family val="2"/>
        <charset val="1"/>
      </rPr>
      <t xml:space="preserve">km</t>
    </r>
    <r>
      <rPr>
        <sz val="10"/>
        <rFont val="Arial"/>
        <family val="0"/>
        <charset val="1"/>
      </rPr>
      <t xml:space="preserve"> im Jahr</t>
    </r>
  </si>
  <si>
    <t xml:space="preserve">Anteil der Privatnutzung</t>
  </si>
  <si>
    <t xml:space="preserve">Abzulesen aus den Konten im Kontolino:</t>
  </si>
  <si>
    <t xml:space="preserve">angefallener Betrag der Kfz-Steuer und Kfz-Versicherung</t>
  </si>
  <si>
    <t xml:space="preserve">4510+4520+ 4560</t>
  </si>
  <si>
    <t xml:space="preserve">6520+6580+ 7685</t>
  </si>
  <si>
    <t xml:space="preserve">davon zu verbuchender privater Anteil ohne USt</t>
  </si>
  <si>
    <r>
      <rPr>
        <b val="true"/>
        <sz val="10"/>
        <rFont val="Arial"/>
        <family val="2"/>
        <charset val="1"/>
      </rPr>
      <t xml:space="preserve">Pauschalwert </t>
    </r>
    <r>
      <rPr>
        <b val="true"/>
        <i val="true"/>
        <sz val="10"/>
        <rFont val="Arial"/>
        <family val="2"/>
        <charset val="1"/>
      </rPr>
      <t xml:space="preserve">ohne USt</t>
    </r>
    <r>
      <rPr>
        <b val="true"/>
        <sz val="10"/>
        <rFont val="Arial"/>
        <family val="2"/>
        <charset val="1"/>
      </rPr>
      <t xml:space="preserve"> wird im Kontolino am Jahresende wie folgt verbucht:</t>
    </r>
  </si>
  <si>
    <t xml:space="preserve">Privatentnahme</t>
  </si>
  <si>
    <t xml:space="preserve">1800</t>
  </si>
  <si>
    <t xml:space="preserve">2100</t>
  </si>
  <si>
    <t xml:space="preserve">Private Nutzung eines Firmenfahrzeugs ohne USt</t>
  </si>
  <si>
    <t xml:space="preserve">8921</t>
  </si>
  <si>
    <t xml:space="preserve">4639</t>
  </si>
  <si>
    <t xml:space="preserve">restliche angefallen Kfz-Kosten, wie Reparaturen, Abschreibungen, Tanken</t>
  </si>
  <si>
    <t xml:space="preserve">4530+4540+ 4550+4580</t>
  </si>
  <si>
    <t xml:space="preserve">6530+6540+ 6550+6570</t>
  </si>
  <si>
    <t xml:space="preserve">davon zu verbuchender privater Anteil mit USt</t>
  </si>
  <si>
    <r>
      <rPr>
        <b val="true"/>
        <sz val="10"/>
        <rFont val="Arial"/>
        <family val="2"/>
        <charset val="1"/>
      </rPr>
      <t xml:space="preserve">Eigenanteil </t>
    </r>
    <r>
      <rPr>
        <b val="true"/>
        <i val="true"/>
        <sz val="10"/>
        <rFont val="Arial"/>
        <family val="2"/>
        <charset val="1"/>
      </rPr>
      <t xml:space="preserve">mit USt</t>
    </r>
    <r>
      <rPr>
        <b val="true"/>
        <sz val="10"/>
        <rFont val="Arial"/>
        <family val="2"/>
        <charset val="1"/>
      </rPr>
      <t xml:space="preserve"> wird im Kontolino am Jahresende wie folgt verbucht:</t>
    </r>
  </si>
  <si>
    <t xml:space="preserve">Private Nutzung eines Firmenfahrzeugs mit USt</t>
  </si>
  <si>
    <t xml:space="preserve">8924</t>
  </si>
  <si>
    <t xml:space="preserve">4645</t>
  </si>
  <si>
    <t xml:space="preserve">zum Umsatzsteuersatz zu 19 %</t>
  </si>
  <si>
    <t xml:space="preserve">1%-Methode für Kfz-Kennzeichen:</t>
  </si>
  <si>
    <t xml:space="preserve">Abgerundete Anschaffungskosten auf volle Hunder Euro:</t>
  </si>
  <si>
    <t xml:space="preserve">Bruttolistenpreis dient zur 100 %, 50%, 25% als Basis der Berechnung (Elektro / Hybrid)</t>
  </si>
  <si>
    <t xml:space="preserve">Basiswert der Berechnung</t>
  </si>
  <si>
    <t xml:space="preserve">davon 1 % Pauschalwert im Jahr</t>
  </si>
  <si>
    <t xml:space="preserve">davon werden pauschal 80 % mit Umsatzsteuer verbucht</t>
  </si>
  <si>
    <r>
      <rPr>
        <b val="true"/>
        <sz val="10"/>
        <rFont val="Arial"/>
        <family val="2"/>
        <charset val="1"/>
      </rPr>
      <t xml:space="preserve">Pauschalwert </t>
    </r>
    <r>
      <rPr>
        <b val="true"/>
        <i val="true"/>
        <sz val="10"/>
        <rFont val="Arial"/>
        <family val="2"/>
        <charset val="1"/>
      </rPr>
      <t xml:space="preserve">mit USt</t>
    </r>
    <r>
      <rPr>
        <b val="true"/>
        <sz val="10"/>
        <rFont val="Arial"/>
        <family val="2"/>
        <charset val="1"/>
      </rPr>
      <t xml:space="preserve"> wird im Kontolino jeden Monat wie folgt verbucht:</t>
    </r>
  </si>
  <si>
    <t xml:space="preserve">Ermittlung des verbleibenden Pauschalwertes ohne USt</t>
  </si>
  <si>
    <r>
      <rPr>
        <b val="true"/>
        <sz val="10"/>
        <rFont val="Arial"/>
        <family val="2"/>
        <charset val="1"/>
      </rPr>
      <t xml:space="preserve">Pauschalwert </t>
    </r>
    <r>
      <rPr>
        <b val="true"/>
        <i val="true"/>
        <sz val="10"/>
        <rFont val="Arial"/>
        <family val="2"/>
        <charset val="1"/>
      </rPr>
      <t xml:space="preserve">ohne USt</t>
    </r>
    <r>
      <rPr>
        <b val="true"/>
        <sz val="10"/>
        <rFont val="Arial"/>
        <family val="2"/>
        <charset val="1"/>
      </rPr>
      <t xml:space="preserve"> wird im Kontolino jeden Monat wie folgt verbucht:</t>
    </r>
  </si>
  <si>
    <t xml:space="preserve">Hintergundwissen: Da Kfz-Versicherung und Kfz-Steuer ohne USt erhoben werden, wird hier pauschal auf 20 % des Pauschalwertes keine USt verbucht</t>
  </si>
  <si>
    <t xml:space="preserve">Gewillkürtes Betriebsvermögen für Kfz-Kennzeichen:</t>
  </si>
  <si>
    <t xml:space="preserve">Kraftfahrzeugkosten für Wege zwischen Wohnung und Betriebsstätte, Familienheimfahrten (pauschaliert oder tatsächlich) mit dem Kfz-Kennzeichen:</t>
  </si>
  <si>
    <t xml:space="preserve">Wege zwischen Wohnung und Betriebsstätte</t>
  </si>
  <si>
    <t xml:space="preserve">Private KFZ-Nutzung nach 1 % Methode</t>
  </si>
  <si>
    <t xml:space="preserve">Private Kraftfahrzeugnutzung nach Fahrtenbuchmethode </t>
  </si>
  <si>
    <t xml:space="preserve">Listenpreis des Kfz</t>
  </si>
  <si>
    <t xml:space="preserve">Kfz-Kosten laut Fahrtenbuch</t>
  </si>
  <si>
    <t xml:space="preserve">davon 0,03 %</t>
  </si>
  <si>
    <t xml:space="preserve">Privatanteil laut Fahrtenbuch</t>
  </si>
  <si>
    <t xml:space="preserve">Anzahl Kalendermonate, die zwischen Wohnung und Betriebsstätte gefahren wurden</t>
  </si>
  <si>
    <t xml:space="preserve">Kraftfahrzeugkosten (pauschaliert oder tatsächlich) für den Eintrag in der EÜR</t>
  </si>
  <si>
    <t xml:space="preserve">Einfache Entfernung zwischen Wohnung und Betriebsstätte in vollen km</t>
  </si>
  <si>
    <t xml:space="preserve">Betrag für Wege zwischen Wohng. und Betriebsstätte</t>
  </si>
  <si>
    <t xml:space="preserve">Familienheimfahrten</t>
  </si>
  <si>
    <t xml:space="preserve">0,002 % des Listenpreises</t>
  </si>
  <si>
    <t xml:space="preserve">Einfache Entfernung in km für Familienheimfahrten</t>
  </si>
  <si>
    <t xml:space="preserve">Anzahl der Familienheimfahrten</t>
  </si>
  <si>
    <t xml:space="preserve">Kosten für Familienheimfahrten</t>
  </si>
  <si>
    <t xml:space="preserve">Achtung Kostendeckelung: in der EÜR steht, dass der berechnete Wert, den tatsächlichen Wert nicht übersteigen darf: D.h. es muss überprüft werden, ob die tatsächlichen Kosten über den ermittelten Kraftfahrzeugkosten liegen.</t>
  </si>
  <si>
    <t xml:space="preserve">Kraftfahrzeugkosten (pauschaliert oder tatsächlich) für den Eintrag in der EÜR wird wie folgt verbucht</t>
  </si>
  <si>
    <r>
      <rPr>
        <sz val="10"/>
        <rFont val="Arial"/>
        <family val="2"/>
        <charset val="1"/>
      </rPr>
      <t xml:space="preserve">Fahrten zw. Wohng./Betriebsstätte u. Familienheimfahrten (</t>
    </r>
    <r>
      <rPr>
        <b val="true"/>
        <sz val="10"/>
        <rFont val="Arial"/>
        <family val="2"/>
        <charset val="1"/>
      </rPr>
      <t xml:space="preserve">nicht</t>
    </r>
    <r>
      <rPr>
        <sz val="10"/>
        <rFont val="Arial"/>
        <family val="0"/>
        <charset val="1"/>
      </rPr>
      <t xml:space="preserve"> abziehbarer Anteil) (Sollkonto)</t>
    </r>
  </si>
  <si>
    <t xml:space="preserve">4679</t>
  </si>
  <si>
    <t xml:space="preserve">6689</t>
  </si>
  <si>
    <t xml:space="preserve">an Fahrten zw. Wohng./Betriebsstätte u. Familienheimfahrten (Haben) (Habenkonto)</t>
  </si>
  <si>
    <t xml:space="preserve">4680</t>
  </si>
  <si>
    <t xml:space="preserve">6690</t>
  </si>
  <si>
    <t xml:space="preserve">Abziehbare Kraftfahrzeugkosten für Wege zwischen Wohnung und Betriebsstätte (Pendlerpauschale) für die EÜR:</t>
  </si>
  <si>
    <t xml:space="preserve">multipliziert mit 0,30 bzw. 0,35 € ab dem 21. km </t>
  </si>
  <si>
    <t xml:space="preserve">Anzahl Kalendertage, die zwischen Wohnung und Betriebsstätte gefahren wurde</t>
  </si>
  <si>
    <t xml:space="preserve">Einfache Entfernung in km für Familienheimfahrten im Rahmen der doppelten Haushaltsführung</t>
  </si>
  <si>
    <t xml:space="preserve">multipliziert mit 0,30 €</t>
  </si>
  <si>
    <t xml:space="preserve">Anzahl der Familienheimfahrten im Rahmen der doppelten Haushaltsführung</t>
  </si>
  <si>
    <t xml:space="preserve">Abziehbare Kraftfahrzeugkosten für Wege zwischen Wohnung und Betriebsstätte (Pendlerpauschale) für die EÜR: </t>
  </si>
  <si>
    <t xml:space="preserve">Fahrten zw. Wohng./Betriebsstätte u. Familienheimfahrten (abziehbarer Anteil) (Sollkonto)</t>
  </si>
  <si>
    <t xml:space="preserve">4678</t>
  </si>
  <si>
    <t xml:space="preserve">6688</t>
  </si>
  <si>
    <t xml:space="preserve">ACHTUNG: ab dem Jahr 2021 ist eine andere Entfernungspauschale gültig: Siehe Tabellenblatt EÜR Kürzungsbetrag_2021</t>
  </si>
  <si>
    <t xml:space="preserve">Abschreibungsbeträge für Kfz-Kennzeichen:</t>
  </si>
  <si>
    <t xml:space="preserve">Summe der Anschaffungskosten:</t>
  </si>
  <si>
    <t xml:space="preserve">Abschreibungsdauer in Jahren:</t>
  </si>
  <si>
    <t xml:space="preserve">Abschreibungsmonate im Anschaffungsjahr</t>
  </si>
  <si>
    <t xml:space="preserve">Abschreibungsbetrag für das Anschaffungsjahr</t>
  </si>
  <si>
    <t xml:space="preserve">Abschreibungsbetrag für die folgenden Nutzungsjahre</t>
  </si>
  <si>
    <t xml:space="preserve">Abschreibungsmonate im letztem Nutzungsjahr</t>
  </si>
  <si>
    <t xml:space="preserve">Abschreibungsbetrag für das letzte Nutzungsjahr</t>
  </si>
  <si>
    <t xml:space="preserve">Anschaffung im Kontolino ist wie folgt zu verbuchen:</t>
  </si>
  <si>
    <t xml:space="preserve">Abschreibungen auf Fuhrpark bzw. Kfz</t>
  </si>
  <si>
    <t xml:space="preserve">an Fuhrpark bzw. Pkw</t>
  </si>
</sst>
</file>

<file path=xl/styles.xml><?xml version="1.0" encoding="utf-8"?>
<styleSheet xmlns="http://schemas.openxmlformats.org/spreadsheetml/2006/main">
  <numFmts count="11">
    <numFmt numFmtId="164" formatCode="General"/>
    <numFmt numFmtId="165" formatCode="_-* #,##0.00&quot; €&quot;_-;\-* #,##0.00&quot; €&quot;_-;_-* \-??&quot; €&quot;_-;_-@_-"/>
    <numFmt numFmtId="166" formatCode="dd/mm/yyyy"/>
    <numFmt numFmtId="167" formatCode="@"/>
    <numFmt numFmtId="168" formatCode="#,##0"/>
    <numFmt numFmtId="169" formatCode="0\ %"/>
    <numFmt numFmtId="170" formatCode="0"/>
    <numFmt numFmtId="171" formatCode="0.00\ %"/>
    <numFmt numFmtId="172" formatCode="#,##0.00\ [$€-407];[RED]\-#,##0.00\ [$€-407]"/>
    <numFmt numFmtId="173" formatCode="_-* #,##0.00\ _€_-;\-* #,##0.00\ _€_-;_-* \-??\ _€_-;_-@_-"/>
    <numFmt numFmtId="174" formatCode="#,##0_ ;\-#,##0\ "/>
  </numFmts>
  <fonts count="12">
    <font>
      <sz val="10"/>
      <name val="Arial"/>
      <family val="0"/>
      <charset val="1"/>
    </font>
    <font>
      <sz val="10"/>
      <name val="Arial"/>
      <family val="0"/>
    </font>
    <font>
      <sz val="10"/>
      <name val="Arial"/>
      <family val="0"/>
    </font>
    <font>
      <sz val="10"/>
      <name val="Arial"/>
      <family val="0"/>
    </font>
    <font>
      <sz val="10"/>
      <name val="Arial"/>
      <family val="2"/>
      <charset val="1"/>
    </font>
    <font>
      <b val="true"/>
      <sz val="10"/>
      <name val="Arial"/>
      <family val="2"/>
      <charset val="1"/>
    </font>
    <font>
      <b val="true"/>
      <i val="true"/>
      <u val="single"/>
      <sz val="10"/>
      <name val="Arial"/>
      <family val="2"/>
      <charset val="1"/>
    </font>
    <font>
      <b val="true"/>
      <sz val="10"/>
      <name val="Arial"/>
      <family val="0"/>
      <charset val="1"/>
    </font>
    <font>
      <b val="true"/>
      <sz val="14"/>
      <name val="Arial"/>
      <family val="2"/>
      <charset val="1"/>
    </font>
    <font>
      <b val="true"/>
      <sz val="12"/>
      <name val="Arial"/>
      <family val="2"/>
      <charset val="1"/>
    </font>
    <font>
      <b val="true"/>
      <i val="true"/>
      <sz val="10"/>
      <name val="Arial"/>
      <family val="2"/>
      <charset val="1"/>
    </font>
    <font>
      <sz val="10"/>
      <color rgb="FFFFFFFF"/>
      <name val="Arial"/>
      <family val="0"/>
      <charset val="1"/>
    </font>
  </fonts>
  <fills count="4">
    <fill>
      <patternFill patternType="none"/>
    </fill>
    <fill>
      <patternFill patternType="gray125"/>
    </fill>
    <fill>
      <patternFill patternType="solid">
        <fgColor rgb="FFC0C0C0"/>
        <bgColor rgb="FFB2B2B2"/>
      </patternFill>
    </fill>
    <fill>
      <patternFill patternType="solid">
        <fgColor rgb="FFB2B2B2"/>
        <bgColor rgb="FFC0C0C0"/>
      </patternFill>
    </fill>
  </fills>
  <borders count="17">
    <border diagonalUp="false" diagonalDown="false">
      <left/>
      <right/>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top/>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3"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cellStyleXfs>
  <cellXfs count="10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5" fillId="2" borderId="0" xfId="0" applyFont="true" applyBorder="true" applyAlignment="true" applyProtection="true">
      <alignment horizontal="general" vertical="center" textRotation="0" wrapText="false" indent="0" shrinkToFit="false"/>
      <protection locked="false" hidden="false"/>
    </xf>
    <xf numFmtId="164" fontId="4" fillId="0" borderId="0" xfId="0" applyFont="true" applyBorder="true" applyAlignment="true" applyProtection="false">
      <alignment horizontal="general" vertical="center" textRotation="0" wrapText="true" indent="0" shrinkToFit="false"/>
      <protection locked="true" hidden="false"/>
    </xf>
    <xf numFmtId="166" fontId="5" fillId="2" borderId="0"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5" fontId="0" fillId="2" borderId="1" xfId="20" applyFont="true" applyBorder="true" applyAlignment="true" applyProtection="true">
      <alignment horizontal="general" vertical="bottom" textRotation="0" wrapText="false" indent="0" shrinkToFit="false"/>
      <protection locked="false" hidden="false"/>
    </xf>
    <xf numFmtId="165" fontId="0" fillId="0" borderId="1" xfId="20" applyFont="true" applyBorder="true" applyAlignment="true" applyProtection="tru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5" fontId="5" fillId="0" borderId="1" xfId="20" applyFont="true" applyBorder="true" applyAlignment="true" applyProtection="tru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5" fontId="0" fillId="0" borderId="0" xfId="20" applyFont="true" applyBorder="true" applyAlignment="tru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center" vertical="bottom" textRotation="0" wrapText="false" indent="0" shrinkToFit="false"/>
      <protection locked="true" hidden="false"/>
    </xf>
    <xf numFmtId="167" fontId="0" fillId="0" borderId="1" xfId="0" applyFont="true" applyBorder="true" applyAlignment="true" applyProtection="false">
      <alignment horizontal="center" vertical="bottom" textRotation="0" wrapText="false" indent="0" shrinkToFit="false"/>
      <protection locked="true" hidden="false"/>
    </xf>
    <xf numFmtId="167" fontId="0" fillId="0" borderId="2" xfId="0" applyFont="true" applyBorder="true" applyAlignment="true" applyProtection="false">
      <alignment horizontal="center"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7" fontId="0" fillId="0" borderId="3" xfId="0" applyFont="true" applyBorder="true" applyAlignment="true" applyProtection="false">
      <alignment horizontal="center" vertical="bottom" textRotation="0" wrapText="false" indent="0" shrinkToFit="false"/>
      <protection locked="true" hidden="false"/>
    </xf>
    <xf numFmtId="167" fontId="0" fillId="0" borderId="0" xfId="0" applyFont="false" applyBorder="tru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general" vertical="bottom" textRotation="0" wrapText="true" indent="0" shrinkToFit="false"/>
      <protection locked="true" hidden="false"/>
    </xf>
    <xf numFmtId="164" fontId="5" fillId="0" borderId="0" xfId="0" applyFont="true" applyBorder="true" applyAlignment="true" applyProtection="false">
      <alignment horizontal="left" vertical="bottom" textRotation="0" wrapText="true" indent="0" shrinkToFit="false"/>
      <protection locked="true" hidden="false"/>
    </xf>
    <xf numFmtId="165" fontId="5" fillId="0" borderId="0" xfId="0" applyFont="true" applyBorder="true" applyAlignment="true" applyProtection="false">
      <alignment horizontal="left" vertical="bottom" textRotation="0" wrapText="true" indent="0" shrinkToFit="false"/>
      <protection locked="true" hidden="false"/>
    </xf>
    <xf numFmtId="164" fontId="0" fillId="0" borderId="0" xfId="0" applyFont="false" applyBorder="true" applyAlignment="true" applyProtection="false">
      <alignment horizontal="left" vertical="bottom" textRotation="0" wrapText="true" indent="0" shrinkToFit="false"/>
      <protection locked="true" hidden="false"/>
    </xf>
    <xf numFmtId="164" fontId="0" fillId="0" borderId="0" xfId="0" applyFont="true" applyBorder="true" applyAlignment="true" applyProtection="false">
      <alignment horizontal="left"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7" fillId="0" borderId="0" xfId="0" applyFont="true" applyBorder="true" applyAlignment="tru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center" vertical="bottom" textRotation="0" wrapText="false" indent="0" shrinkToFit="false"/>
      <protection locked="true" hidden="false"/>
    </xf>
    <xf numFmtId="164" fontId="5" fillId="0" borderId="4" xfId="0" applyFont="true" applyBorder="true" applyAlignment="true" applyProtection="false">
      <alignment horizontal="center" vertical="bottom" textRotation="0" wrapText="true" indent="0" shrinkToFit="false"/>
      <protection locked="true" hidden="false"/>
    </xf>
    <xf numFmtId="164" fontId="5" fillId="0" borderId="5" xfId="0" applyFont="true" applyBorder="true" applyAlignment="true" applyProtection="false">
      <alignment horizontal="center" vertical="bottom" textRotation="0" wrapText="true" indent="0" shrinkToFit="false"/>
      <protection locked="true" hidden="false"/>
    </xf>
    <xf numFmtId="164" fontId="5" fillId="0" borderId="6" xfId="0" applyFont="true" applyBorder="tru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7" xfId="0" applyFont="false" applyBorder="true" applyAlignment="false" applyProtection="true">
      <alignment horizontal="general" vertical="bottom" textRotation="0" wrapText="false" indent="0" shrinkToFit="false"/>
      <protection locked="false" hidden="false"/>
    </xf>
    <xf numFmtId="164" fontId="0" fillId="0" borderId="8" xfId="0" applyFont="false" applyBorder="true" applyAlignment="false" applyProtection="true">
      <alignment horizontal="general" vertical="bottom" textRotation="0" wrapText="false" indent="0" shrinkToFit="false"/>
      <protection locked="false" hidden="false"/>
    </xf>
    <xf numFmtId="164" fontId="0" fillId="0" borderId="9" xfId="0" applyFont="false" applyBorder="true" applyAlignment="false" applyProtection="true">
      <alignment horizontal="general" vertical="bottom" textRotation="0" wrapText="false" indent="0" shrinkToFit="false"/>
      <protection locked="false" hidden="false"/>
    </xf>
    <xf numFmtId="164" fontId="0" fillId="0" borderId="10" xfId="0" applyFont="false" applyBorder="true" applyAlignment="false" applyProtection="true">
      <alignment horizontal="general" vertical="bottom" textRotation="0" wrapText="false" indent="0" shrinkToFit="false"/>
      <protection locked="false" hidden="false"/>
    </xf>
    <xf numFmtId="164" fontId="0" fillId="0" borderId="1" xfId="0" applyFont="false" applyBorder="true" applyAlignment="false" applyProtection="true">
      <alignment horizontal="general" vertical="bottom" textRotation="0" wrapText="false" indent="0" shrinkToFit="false"/>
      <protection locked="false" hidden="false"/>
    </xf>
    <xf numFmtId="164" fontId="0" fillId="0" borderId="11" xfId="0" applyFont="false" applyBorder="true" applyAlignment="false" applyProtection="true">
      <alignment horizontal="general" vertical="bottom" textRotation="0" wrapText="false" indent="0" shrinkToFit="false"/>
      <protection locked="false" hidden="false"/>
    </xf>
    <xf numFmtId="166" fontId="0" fillId="0" borderId="10" xfId="0" applyFont="false" applyBorder="true" applyAlignment="false" applyProtection="true">
      <alignment horizontal="general" vertical="bottom" textRotation="0" wrapText="false" indent="0" shrinkToFit="false"/>
      <protection locked="false" hidden="false"/>
    </xf>
    <xf numFmtId="164" fontId="0" fillId="0" borderId="12" xfId="0" applyFont="false" applyBorder="true" applyAlignment="false" applyProtection="true">
      <alignment horizontal="general" vertical="bottom" textRotation="0" wrapText="false" indent="0" shrinkToFit="false"/>
      <protection locked="false" hidden="false"/>
    </xf>
    <xf numFmtId="164" fontId="0" fillId="0" borderId="13" xfId="0" applyFont="false" applyBorder="true" applyAlignment="false" applyProtection="true">
      <alignment horizontal="general" vertical="bottom" textRotation="0" wrapText="false" indent="0" shrinkToFit="false"/>
      <protection locked="false" hidden="false"/>
    </xf>
    <xf numFmtId="164" fontId="0" fillId="0" borderId="14" xfId="0" applyFont="false" applyBorder="true" applyAlignment="false" applyProtection="true">
      <alignment horizontal="general" vertical="bottom" textRotation="0" wrapText="false" indent="0" shrinkToFit="false"/>
      <protection locked="fals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8" fontId="0" fillId="2" borderId="1" xfId="0" applyFont="false" applyBorder="true" applyAlignment="false" applyProtection="true">
      <alignment horizontal="general" vertical="bottom" textRotation="0" wrapText="false" indent="0" shrinkToFit="false"/>
      <protection locked="false" hidden="false"/>
    </xf>
    <xf numFmtId="168" fontId="0" fillId="2" borderId="1" xfId="20" applyFont="true" applyBorder="true" applyAlignment="true" applyProtection="true">
      <alignment horizontal="general" vertical="bottom" textRotation="0" wrapText="false" indent="0" shrinkToFit="false"/>
      <protection locked="false" hidden="false"/>
    </xf>
    <xf numFmtId="169" fontId="5" fillId="0" borderId="1" xfId="19" applyFont="true" applyBorder="true" applyAlignment="true" applyProtection="true">
      <alignment horizontal="general" vertical="bottom"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9" fontId="5" fillId="0" borderId="0" xfId="19" applyFont="true" applyBorder="true" applyAlignment="true" applyProtection="true">
      <alignment horizontal="general" vertical="bottom" textRotation="0" wrapText="false" indent="0" shrinkToFit="false"/>
      <protection locked="true" hidden="false"/>
    </xf>
    <xf numFmtId="169" fontId="0" fillId="0" borderId="0" xfId="19" applyFont="true" applyBorder="true" applyAlignment="true" applyProtection="true">
      <alignment horizontal="general" vertical="bottom" textRotation="0" wrapText="false" indent="0" shrinkToFit="false"/>
      <protection locked="true" hidden="false"/>
    </xf>
    <xf numFmtId="164" fontId="5" fillId="0" borderId="15" xfId="0" applyFont="true" applyBorder="true" applyAlignment="true" applyProtection="false">
      <alignment horizontal="center" vertical="bottom" textRotation="0" wrapText="false" indent="0" shrinkToFit="false"/>
      <protection locked="true" hidden="false"/>
    </xf>
    <xf numFmtId="167" fontId="0" fillId="0" borderId="1" xfId="0" applyFont="true" applyBorder="true" applyAlignment="true" applyProtection="false">
      <alignment horizontal="center" vertical="bottom" textRotation="0" wrapText="true" indent="0" shrinkToFit="false"/>
      <protection locked="true" hidden="false"/>
    </xf>
    <xf numFmtId="167" fontId="0" fillId="0" borderId="2" xfId="0" applyFont="true" applyBorder="true" applyAlignment="true" applyProtection="false">
      <alignment horizontal="center" vertical="bottom" textRotation="0" wrapText="true" indent="0" shrinkToFit="false"/>
      <protection locked="true" hidden="false"/>
    </xf>
    <xf numFmtId="165" fontId="5" fillId="0" borderId="1" xfId="0" applyFont="true" applyBorder="tru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70" fontId="5" fillId="2" borderId="0" xfId="0" applyFont="true" applyBorder="true" applyAlignment="true" applyProtection="true">
      <alignment horizontal="center" vertical="center" textRotation="0" wrapText="false" indent="0" shrinkToFit="false"/>
      <protection locked="false" hidden="false"/>
    </xf>
    <xf numFmtId="171" fontId="0" fillId="2" borderId="1" xfId="20" applyFont="true" applyBorder="true" applyAlignment="true" applyProtection="true">
      <alignment horizontal="general" vertical="bottom" textRotation="0" wrapText="false" indent="0" shrinkToFit="false"/>
      <protection locked="fals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72" fontId="0" fillId="0" borderId="1" xfId="0" applyFont="false" applyBorder="true" applyAlignment="false" applyProtection="false">
      <alignment horizontal="general" vertical="bottom" textRotation="0" wrapText="false" indent="0" shrinkToFit="false"/>
      <protection locked="tru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8" fontId="0" fillId="0" borderId="1" xfId="20" applyFont="true" applyBorder="true" applyAlignment="tru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70" fontId="4" fillId="2" borderId="1" xfId="15" applyFont="true" applyBorder="true" applyAlignment="true" applyProtection="true">
      <alignment horizontal="right" vertical="bottom" textRotation="0" wrapText="false" indent="0" shrinkToFit="false"/>
      <protection locked="false" hidden="false"/>
    </xf>
    <xf numFmtId="164" fontId="4" fillId="0" borderId="16" xfId="0" applyFont="true" applyBorder="true" applyAlignment="false" applyProtection="false">
      <alignment horizontal="general" vertical="bottom" textRotation="0" wrapText="false" indent="0" shrinkToFit="false"/>
      <protection locked="true" hidden="false"/>
    </xf>
    <xf numFmtId="170" fontId="4" fillId="2" borderId="3" xfId="15" applyFont="true" applyBorder="true" applyAlignment="true" applyProtection="true">
      <alignment horizontal="right" vertical="bottom" textRotation="0" wrapText="false" indent="0" shrinkToFit="false"/>
      <protection locked="false" hidden="false"/>
    </xf>
    <xf numFmtId="165" fontId="4" fillId="0" borderId="1" xfId="20" applyFont="true" applyBorder="true" applyAlignment="true" applyProtection="true">
      <alignment horizontal="right" vertical="bottom" textRotation="0" wrapText="false" indent="0" shrinkToFit="false"/>
      <protection locked="true" hidden="false"/>
    </xf>
    <xf numFmtId="164" fontId="5" fillId="0" borderId="16" xfId="0" applyFont="true" applyBorder="true" applyAlignment="true" applyProtection="false">
      <alignment horizontal="left" vertical="bottom" textRotation="0" wrapText="false" indent="0" shrinkToFit="false"/>
      <protection locked="true" hidden="false"/>
    </xf>
    <xf numFmtId="164" fontId="4" fillId="0" borderId="16" xfId="0" applyFont="true" applyBorder="true" applyAlignment="true" applyProtection="false">
      <alignment horizontal="left" vertical="bottom" textRotation="0" wrapText="false" indent="0" shrinkToFit="false"/>
      <protection locked="true" hidden="false"/>
    </xf>
    <xf numFmtId="172" fontId="4" fillId="0" borderId="16" xfId="0" applyFont="true" applyBorder="true" applyAlignment="true" applyProtection="false">
      <alignment horizontal="right"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5" fontId="5" fillId="0" borderId="1" xfId="19" applyFont="true" applyBorder="true" applyAlignment="true" applyProtection="true">
      <alignment horizontal="general" vertical="bottom" textRotation="0" wrapText="false" indent="0" shrinkToFit="false"/>
      <protection locked="true" hidden="false"/>
    </xf>
    <xf numFmtId="165" fontId="5" fillId="0" borderId="0" xfId="19" applyFont="true" applyBorder="true" applyAlignment="tru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7" fontId="4" fillId="0" borderId="1" xfId="0" applyFont="true" applyBorder="true" applyAlignment="true" applyProtection="false">
      <alignment horizontal="center" vertical="bottom"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7" fontId="4" fillId="0" borderId="3" xfId="0" applyFont="true" applyBorder="true" applyAlignment="true" applyProtection="false">
      <alignment horizontal="center" vertical="bottom" textRotation="0" wrapText="false" indent="0" shrinkToFit="false"/>
      <protection locked="true" hidden="false"/>
    </xf>
    <xf numFmtId="170" fontId="0" fillId="0" borderId="1" xfId="20" applyFont="true" applyBorder="true" applyAlignment="true" applyProtection="true">
      <alignment horizontal="general" vertical="bottom" textRotation="0" wrapText="false" indent="0" shrinkToFit="false"/>
      <protection locked="true" hidden="false"/>
    </xf>
    <xf numFmtId="165" fontId="4" fillId="0" borderId="1" xfId="20" applyFont="true" applyBorder="true" applyAlignment="true" applyProtection="true">
      <alignment horizontal="general" vertical="bottom" textRotation="0" wrapText="false" indent="0" shrinkToFit="false"/>
      <protection locked="true" hidden="false"/>
    </xf>
    <xf numFmtId="170" fontId="0" fillId="2" borderId="1" xfId="0" applyFont="false" applyBorder="true" applyAlignment="false" applyProtection="true">
      <alignment horizontal="general" vertical="bottom" textRotation="0" wrapText="false" indent="0" shrinkToFit="false"/>
      <protection locked="false" hidden="false"/>
    </xf>
    <xf numFmtId="164" fontId="4" fillId="0" borderId="16" xfId="0" applyFont="true" applyBorder="true" applyAlignment="true" applyProtection="false">
      <alignment horizontal="general" vertical="bottom" textRotation="0" wrapText="true" indent="0" shrinkToFit="false"/>
      <protection locked="true" hidden="false"/>
    </xf>
    <xf numFmtId="170" fontId="0" fillId="0" borderId="1" xfId="0" applyFont="false" applyBorder="true" applyAlignment="false" applyProtection="false">
      <alignment horizontal="general" vertical="bottom" textRotation="0" wrapText="false" indent="0" shrinkToFit="false"/>
      <protection locked="true" hidden="false"/>
    </xf>
    <xf numFmtId="165" fontId="5" fillId="0" borderId="1" xfId="20" applyFont="true" applyBorder="true" applyAlignment="true" applyProtection="true">
      <alignment horizontal="right"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true">
      <alignment horizontal="general" vertical="center" textRotation="0" wrapText="false" indent="0" shrinkToFit="false"/>
      <protection locked="true" hidden="false"/>
    </xf>
    <xf numFmtId="166" fontId="5"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70" fontId="0" fillId="0" borderId="1" xfId="0" applyFont="false" applyBorder="true" applyAlignment="false" applyProtection="true">
      <alignment horizontal="general" vertical="bottom" textRotation="0" wrapText="false" indent="0" shrinkToFit="false"/>
      <protection locked="true" hidden="false"/>
    </xf>
    <xf numFmtId="174" fontId="0"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uro"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42"/>
  <sheetViews>
    <sheetView showFormulas="false" showGridLines="true" showRowColHeaders="true" showZeros="true" rightToLeft="false" tabSelected="false" showOutlineSymbols="true" defaultGridColor="true" view="normal" topLeftCell="A1" colorId="64" zoomScale="150" zoomScaleNormal="150" zoomScalePageLayoutView="100" workbookViewId="0">
      <selection pane="topLeft" activeCell="B18" activeCellId="0" sqref="B18"/>
    </sheetView>
  </sheetViews>
  <sheetFormatPr defaultColWidth="11.109375" defaultRowHeight="12.75" zeroHeight="false" outlineLevelRow="0" outlineLevelCol="0"/>
  <cols>
    <col collapsed="false" customWidth="true" hidden="false" outlineLevel="0" max="1" min="1" style="0" width="48.36"/>
    <col collapsed="false" customWidth="true" hidden="false" outlineLevel="0" max="2" min="2" style="0" width="13.55"/>
    <col collapsed="false" customWidth="true" hidden="false" outlineLevel="0" max="3" min="3" style="0" width="16.83"/>
    <col collapsed="false" customWidth="true" hidden="false" outlineLevel="0" max="5" min="5" style="0" width="5.7"/>
  </cols>
  <sheetData>
    <row r="1" customFormat="false" ht="27.75" hidden="false" customHeight="true" outlineLevel="0" collapsed="false">
      <c r="A1" s="1" t="s">
        <v>0</v>
      </c>
      <c r="B1" s="2"/>
      <c r="C1" s="3" t="s">
        <v>1</v>
      </c>
      <c r="D1" s="4" t="s">
        <v>2</v>
      </c>
      <c r="E1" s="4"/>
    </row>
    <row r="2" customFormat="false" ht="18.75" hidden="false" customHeight="true" outlineLevel="0" collapsed="false">
      <c r="A2" s="1"/>
      <c r="B2" s="5"/>
      <c r="C2" s="3"/>
      <c r="D2" s="6"/>
      <c r="E2" s="6"/>
    </row>
    <row r="3" customFormat="false" ht="15.75" hidden="false" customHeight="true" outlineLevel="0" collapsed="false">
      <c r="A3" s="7" t="s">
        <v>3</v>
      </c>
    </row>
    <row r="4" customFormat="false" ht="12.75" hidden="false" customHeight="false" outlineLevel="0" collapsed="false">
      <c r="A4" s="8" t="s">
        <v>4</v>
      </c>
      <c r="B4" s="9" t="n">
        <v>70000</v>
      </c>
    </row>
    <row r="5" customFormat="false" ht="12.75" hidden="false" customHeight="false" outlineLevel="0" collapsed="false">
      <c r="A5" s="8" t="s">
        <v>5</v>
      </c>
      <c r="B5" s="9" t="n">
        <v>35</v>
      </c>
    </row>
    <row r="6" customFormat="false" ht="12.75" hidden="false" customHeight="false" outlineLevel="0" collapsed="false">
      <c r="A6" s="8" t="s">
        <v>6</v>
      </c>
      <c r="B6" s="9"/>
    </row>
    <row r="7" customFormat="false" ht="12.75" hidden="false" customHeight="false" outlineLevel="0" collapsed="false">
      <c r="A7" s="8" t="s">
        <v>7</v>
      </c>
      <c r="B7" s="9" t="s">
        <v>8</v>
      </c>
    </row>
    <row r="8" customFormat="false" ht="12.75" hidden="false" customHeight="false" outlineLevel="0" collapsed="false">
      <c r="A8" s="8" t="s">
        <v>9</v>
      </c>
      <c r="B8" s="10" t="n">
        <f aca="false">(SUM(B4,B7))*0.19</f>
        <v>13300</v>
      </c>
    </row>
    <row r="9" customFormat="false" ht="12.75" hidden="false" customHeight="false" outlineLevel="0" collapsed="false">
      <c r="A9" s="11" t="s">
        <v>10</v>
      </c>
      <c r="B9" s="12" t="n">
        <f aca="false">SUM(B4:B8)</f>
        <v>83335</v>
      </c>
    </row>
    <row r="10" customFormat="false" ht="12.75" hidden="false" customHeight="false" outlineLevel="0" collapsed="false">
      <c r="A10" s="13"/>
      <c r="B10" s="14"/>
    </row>
    <row r="11" customFormat="false" ht="12.75" hidden="false" customHeight="false" outlineLevel="0" collapsed="false">
      <c r="A11" s="11" t="s">
        <v>11</v>
      </c>
      <c r="B11" s="15" t="s">
        <v>12</v>
      </c>
      <c r="C11" s="15" t="s">
        <v>13</v>
      </c>
      <c r="D11" s="16"/>
    </row>
    <row r="12" customFormat="false" ht="12.75" hidden="false" customHeight="false" outlineLevel="0" collapsed="false">
      <c r="A12" s="8" t="s">
        <v>14</v>
      </c>
      <c r="B12" s="17" t="s">
        <v>15</v>
      </c>
      <c r="C12" s="17" t="s">
        <v>16</v>
      </c>
      <c r="D12" s="18"/>
    </row>
    <row r="13" customFormat="false" ht="12.75" hidden="false" customHeight="false" outlineLevel="0" collapsed="false">
      <c r="A13" s="19" t="s">
        <v>17</v>
      </c>
      <c r="B13" s="20" t="n">
        <v>1200</v>
      </c>
      <c r="C13" s="20" t="n">
        <v>1810</v>
      </c>
      <c r="D13" s="18"/>
    </row>
    <row r="14" customFormat="false" ht="12.75" hidden="false" customHeight="false" outlineLevel="0" collapsed="false">
      <c r="A14" s="8" t="s">
        <v>18</v>
      </c>
      <c r="B14" s="17"/>
      <c r="C14" s="17"/>
      <c r="D14" s="18"/>
    </row>
    <row r="15" customFormat="false" ht="12.75" hidden="false" customHeight="false" outlineLevel="0" collapsed="false">
      <c r="A15" s="13"/>
      <c r="B15" s="21"/>
      <c r="C15" s="21"/>
      <c r="D15" s="21"/>
    </row>
    <row r="16" customFormat="false" ht="12.75" hidden="false" customHeight="false" outlineLevel="0" collapsed="false">
      <c r="A16" s="13"/>
      <c r="B16" s="21"/>
      <c r="C16" s="21"/>
      <c r="D16" s="21"/>
    </row>
    <row r="17" customFormat="false" ht="12.75" hidden="false" customHeight="true" outlineLevel="0" collapsed="false">
      <c r="A17" s="22" t="s">
        <v>19</v>
      </c>
      <c r="B17" s="22"/>
      <c r="C17" s="21"/>
      <c r="D17" s="21"/>
    </row>
    <row r="18" customFormat="false" ht="12.75" hidden="false" customHeight="false" outlineLevel="0" collapsed="false">
      <c r="A18" s="8" t="s">
        <v>20</v>
      </c>
      <c r="B18" s="9"/>
      <c r="C18" s="21"/>
      <c r="D18" s="21"/>
    </row>
    <row r="19" customFormat="false" ht="12.75" hidden="false" customHeight="false" outlineLevel="0" collapsed="false">
      <c r="A19" s="8" t="s">
        <v>21</v>
      </c>
      <c r="B19" s="9"/>
      <c r="C19" s="21"/>
      <c r="D19" s="21"/>
    </row>
    <row r="20" customFormat="false" ht="12.75" hidden="false" customHeight="false" outlineLevel="0" collapsed="false">
      <c r="A20" s="11" t="s">
        <v>22</v>
      </c>
      <c r="B20" s="12" t="n">
        <f aca="false">SUM(B18:B19)</f>
        <v>0</v>
      </c>
      <c r="C20" s="21"/>
      <c r="D20" s="21"/>
    </row>
    <row r="21" customFormat="false" ht="12.75" hidden="false" customHeight="false" outlineLevel="0" collapsed="false">
      <c r="A21" s="8"/>
      <c r="B21" s="10"/>
      <c r="C21" s="21"/>
      <c r="D21" s="21"/>
    </row>
    <row r="22" customFormat="false" ht="12.75" hidden="false" customHeight="false" outlineLevel="0" collapsed="false">
      <c r="A22" s="11" t="s">
        <v>23</v>
      </c>
      <c r="B22" s="15" t="s">
        <v>12</v>
      </c>
      <c r="C22" s="15" t="s">
        <v>13</v>
      </c>
      <c r="D22" s="16"/>
    </row>
    <row r="23" customFormat="false" ht="12.75" hidden="false" customHeight="false" outlineLevel="0" collapsed="false">
      <c r="A23" s="8" t="s">
        <v>14</v>
      </c>
      <c r="B23" s="17" t="s">
        <v>15</v>
      </c>
      <c r="C23" s="17" t="s">
        <v>16</v>
      </c>
      <c r="D23" s="18"/>
    </row>
    <row r="24" customFormat="false" ht="12.75" hidden="false" customHeight="false" outlineLevel="0" collapsed="false">
      <c r="A24" s="19" t="s">
        <v>17</v>
      </c>
      <c r="B24" s="20" t="n">
        <v>1200</v>
      </c>
      <c r="C24" s="20" t="n">
        <v>1810</v>
      </c>
      <c r="D24" s="18"/>
    </row>
    <row r="25" customFormat="false" ht="12.75" hidden="false" customHeight="false" outlineLevel="0" collapsed="false">
      <c r="A25" s="8" t="s">
        <v>24</v>
      </c>
      <c r="B25" s="17"/>
      <c r="C25" s="17"/>
      <c r="D25" s="18"/>
    </row>
    <row r="26" customFormat="false" ht="12.75" hidden="false" customHeight="false" outlineLevel="0" collapsed="false">
      <c r="A26" s="13"/>
      <c r="B26" s="21"/>
      <c r="C26" s="21"/>
      <c r="D26" s="21"/>
    </row>
    <row r="27" customFormat="false" ht="54" hidden="false" customHeight="true" outlineLevel="0" collapsed="false">
      <c r="A27" s="23" t="s">
        <v>25</v>
      </c>
      <c r="B27" s="24" t="n">
        <f aca="false">ROUNDDOWN(SUM(B20+B9),-2)</f>
        <v>83300</v>
      </c>
      <c r="C27" s="25"/>
      <c r="D27" s="25"/>
    </row>
    <row r="28" customFormat="false" ht="14.25" hidden="false" customHeight="true" outlineLevel="0" collapsed="false">
      <c r="A28" s="23"/>
      <c r="B28" s="24"/>
      <c r="C28" s="25"/>
      <c r="D28" s="25"/>
    </row>
    <row r="29" customFormat="false" ht="53.25" hidden="false" customHeight="true" outlineLevel="0" collapsed="false">
      <c r="A29" s="26" t="s">
        <v>26</v>
      </c>
      <c r="B29" s="26"/>
      <c r="C29" s="26"/>
      <c r="D29" s="26"/>
    </row>
    <row r="30" customFormat="false" ht="28.5" hidden="false" customHeight="true" outlineLevel="0" collapsed="false">
      <c r="A30" s="26" t="s">
        <v>27</v>
      </c>
      <c r="B30" s="26"/>
      <c r="C30" s="26"/>
      <c r="D30" s="26"/>
    </row>
    <row r="31" customFormat="false" ht="12.75" hidden="false" customHeight="false" outlineLevel="0" collapsed="false">
      <c r="A31" s="13"/>
      <c r="B31" s="13"/>
      <c r="C31" s="13"/>
      <c r="D31" s="13"/>
    </row>
    <row r="32" customFormat="false" ht="78.75" hidden="false" customHeight="true" outlineLevel="0" collapsed="false">
      <c r="A32" s="26" t="s">
        <v>28</v>
      </c>
      <c r="B32" s="26"/>
      <c r="C32" s="26"/>
      <c r="D32" s="26"/>
    </row>
    <row r="33" customFormat="false" ht="12.75" hidden="false" customHeight="false" outlineLevel="0" collapsed="false">
      <c r="A33" s="27"/>
    </row>
    <row r="34" customFormat="false" ht="27" hidden="false" customHeight="true" outlineLevel="0" collapsed="false">
      <c r="A34" s="26" t="s">
        <v>29</v>
      </c>
      <c r="B34" s="26"/>
      <c r="C34" s="26"/>
      <c r="D34" s="26"/>
    </row>
    <row r="36" customFormat="false" ht="77.25" hidden="false" customHeight="true" outlineLevel="0" collapsed="false">
      <c r="A36" s="28" t="s">
        <v>30</v>
      </c>
      <c r="B36" s="28"/>
      <c r="C36" s="28"/>
      <c r="D36" s="28"/>
    </row>
    <row r="38" customFormat="false" ht="12.75" hidden="false" customHeight="false" outlineLevel="0" collapsed="false">
      <c r="A38" s="29" t="s">
        <v>31</v>
      </c>
      <c r="B38" s="29"/>
      <c r="C38" s="29"/>
      <c r="D38" s="29"/>
    </row>
    <row r="40" customFormat="false" ht="89.55" hidden="false" customHeight="true" outlineLevel="0" collapsed="false">
      <c r="A40" s="30" t="s">
        <v>32</v>
      </c>
      <c r="B40" s="30"/>
      <c r="C40" s="30"/>
      <c r="D40" s="30"/>
    </row>
    <row r="42" customFormat="false" ht="14.65" hidden="false" customHeight="true" outlineLevel="0" collapsed="false">
      <c r="A42" s="30" t="s">
        <v>33</v>
      </c>
      <c r="B42" s="30"/>
      <c r="C42" s="30"/>
      <c r="D42" s="30"/>
    </row>
  </sheetData>
  <sheetProtection sheet="true" password="d8bc" objects="true" scenarios="true" selectLockedCells="true"/>
  <mergeCells count="10">
    <mergeCell ref="D1:E1"/>
    <mergeCell ref="A17:B17"/>
    <mergeCell ref="A29:D29"/>
    <mergeCell ref="A30:D30"/>
    <mergeCell ref="A32:D32"/>
    <mergeCell ref="A34:D34"/>
    <mergeCell ref="A36:D36"/>
    <mergeCell ref="A38:D38"/>
    <mergeCell ref="A40:D40"/>
    <mergeCell ref="A42:D42"/>
  </mergeCells>
  <printOptions headings="false" gridLines="false" gridLinesSet="true" horizontalCentered="false" verticalCentered="false"/>
  <pageMargins left="0.379861111111111" right="0.259722222222222" top="0.459722222222222" bottom="1.16041666666667" header="0.511811023622047" footer="0.492361111111111"/>
  <pageSetup paperSize="9" scale="100" fitToWidth="1" fitToHeight="1" pageOrder="downThenOver" orientation="portrait" blackAndWhite="false" draft="false" cellComments="none" horizontalDpi="300" verticalDpi="300" copies="1"/>
  <headerFooter differentFirst="false" differentOddEven="false">
    <oddHeader/>
    <oddFooter>&amp;RDoppelte Buchführung? Halb so schlimm!
Die Internet-Seite für Selberbucher
www.kontolino.de</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38"/>
  <sheetViews>
    <sheetView showFormulas="false" showGridLines="true" showRowColHeaders="true" showZeros="true" rightToLeft="false" tabSelected="false" showOutlineSymbols="true" defaultGridColor="true" view="normal" topLeftCell="A1" colorId="64" zoomScale="150" zoomScaleNormal="150" zoomScalePageLayoutView="100" workbookViewId="0">
      <selection pane="topLeft" activeCell="D28" activeCellId="0" sqref="D28"/>
    </sheetView>
  </sheetViews>
  <sheetFormatPr defaultColWidth="11.109375" defaultRowHeight="12.75" zeroHeight="false" outlineLevelRow="0" outlineLevelCol="0"/>
  <cols>
    <col collapsed="false" customWidth="true" hidden="false" outlineLevel="0" max="1" min="1" style="0" width="12.83"/>
    <col collapsed="false" customWidth="true" hidden="false" outlineLevel="0" max="2" min="2" style="0" width="12.56"/>
    <col collapsed="false" customWidth="true" hidden="false" outlineLevel="0" max="3" min="3" style="0" width="12.27"/>
    <col collapsed="false" customWidth="true" hidden="false" outlineLevel="0" max="7" min="4" style="0" width="25.96"/>
  </cols>
  <sheetData>
    <row r="1" customFormat="false" ht="18" hidden="false" customHeight="false" outlineLevel="0" collapsed="false">
      <c r="A1" s="31" t="s">
        <v>34</v>
      </c>
      <c r="B1" s="31"/>
      <c r="C1" s="31"/>
      <c r="D1" s="31"/>
      <c r="E1" s="31"/>
      <c r="F1" s="31"/>
      <c r="G1" s="31"/>
    </row>
    <row r="2" customFormat="false" ht="12.75" hidden="false" customHeight="false" outlineLevel="0" collapsed="false">
      <c r="A2" s="32"/>
      <c r="B2" s="32"/>
      <c r="C2" s="32"/>
      <c r="D2" s="32"/>
      <c r="E2" s="32"/>
      <c r="F2" s="32"/>
      <c r="G2" s="32"/>
    </row>
    <row r="3" customFormat="false" ht="15.75" hidden="false" customHeight="true" outlineLevel="0" collapsed="false">
      <c r="A3" s="33" t="s">
        <v>35</v>
      </c>
      <c r="B3" s="33"/>
      <c r="C3" s="32" t="str">
        <f aca="false">IF(Anschaffung!B1="","",Anschaffung!B1)</f>
        <v/>
      </c>
      <c r="D3" s="32"/>
      <c r="E3" s="32"/>
      <c r="F3" s="32"/>
      <c r="G3" s="32"/>
    </row>
    <row r="4" customFormat="false" ht="13.5" hidden="false" customHeight="false" outlineLevel="0" collapsed="false">
      <c r="A4" s="32"/>
      <c r="B4" s="32"/>
      <c r="C4" s="32"/>
      <c r="D4" s="32"/>
      <c r="E4" s="32"/>
      <c r="F4" s="32"/>
      <c r="G4" s="32"/>
    </row>
    <row r="5" s="37" customFormat="true" ht="26.25" hidden="false" customHeight="false" outlineLevel="0" collapsed="false">
      <c r="A5" s="34" t="s">
        <v>36</v>
      </c>
      <c r="B5" s="35" t="s">
        <v>37</v>
      </c>
      <c r="C5" s="35" t="s">
        <v>38</v>
      </c>
      <c r="D5" s="35" t="s">
        <v>39</v>
      </c>
      <c r="E5" s="35" t="s">
        <v>40</v>
      </c>
      <c r="F5" s="35" t="s">
        <v>41</v>
      </c>
      <c r="G5" s="36" t="s">
        <v>42</v>
      </c>
    </row>
    <row r="6" customFormat="false" ht="12.75" hidden="false" customHeight="false" outlineLevel="0" collapsed="false">
      <c r="A6" s="38"/>
      <c r="B6" s="39"/>
      <c r="C6" s="39"/>
      <c r="D6" s="39"/>
      <c r="E6" s="39"/>
      <c r="F6" s="39"/>
      <c r="G6" s="40"/>
    </row>
    <row r="7" customFormat="false" ht="12.75" hidden="false" customHeight="false" outlineLevel="0" collapsed="false">
      <c r="A7" s="41"/>
      <c r="B7" s="42"/>
      <c r="C7" s="42"/>
      <c r="D7" s="42"/>
      <c r="E7" s="42"/>
      <c r="F7" s="42"/>
      <c r="G7" s="43"/>
    </row>
    <row r="8" customFormat="false" ht="12.75" hidden="false" customHeight="false" outlineLevel="0" collapsed="false">
      <c r="A8" s="41"/>
      <c r="B8" s="42"/>
      <c r="C8" s="42"/>
      <c r="D8" s="42"/>
      <c r="E8" s="42"/>
      <c r="F8" s="42"/>
      <c r="G8" s="43"/>
    </row>
    <row r="9" customFormat="false" ht="12.75" hidden="false" customHeight="false" outlineLevel="0" collapsed="false">
      <c r="A9" s="41"/>
      <c r="B9" s="42"/>
      <c r="C9" s="42"/>
      <c r="D9" s="42"/>
      <c r="E9" s="42"/>
      <c r="F9" s="42"/>
      <c r="G9" s="43"/>
    </row>
    <row r="10" customFormat="false" ht="12.75" hidden="false" customHeight="false" outlineLevel="0" collapsed="false">
      <c r="A10" s="41"/>
      <c r="B10" s="42"/>
      <c r="C10" s="42"/>
      <c r="D10" s="42"/>
      <c r="E10" s="42"/>
      <c r="F10" s="42"/>
      <c r="G10" s="43"/>
    </row>
    <row r="11" customFormat="false" ht="12.75" hidden="false" customHeight="false" outlineLevel="0" collapsed="false">
      <c r="A11" s="41"/>
      <c r="B11" s="42"/>
      <c r="C11" s="42"/>
      <c r="D11" s="42"/>
      <c r="E11" s="42"/>
      <c r="F11" s="42"/>
      <c r="G11" s="43"/>
    </row>
    <row r="12" customFormat="false" ht="12.75" hidden="false" customHeight="false" outlineLevel="0" collapsed="false">
      <c r="A12" s="41"/>
      <c r="B12" s="42"/>
      <c r="C12" s="42"/>
      <c r="D12" s="42"/>
      <c r="E12" s="42"/>
      <c r="F12" s="42"/>
      <c r="G12" s="43"/>
    </row>
    <row r="13" customFormat="false" ht="12.75" hidden="false" customHeight="false" outlineLevel="0" collapsed="false">
      <c r="A13" s="41"/>
      <c r="B13" s="42"/>
      <c r="C13" s="42"/>
      <c r="D13" s="42"/>
      <c r="E13" s="42"/>
      <c r="F13" s="42"/>
      <c r="G13" s="43"/>
    </row>
    <row r="14" customFormat="false" ht="12.75" hidden="false" customHeight="false" outlineLevel="0" collapsed="false">
      <c r="A14" s="41"/>
      <c r="B14" s="42"/>
      <c r="C14" s="42"/>
      <c r="D14" s="42"/>
      <c r="E14" s="42"/>
      <c r="F14" s="42"/>
      <c r="G14" s="43"/>
    </row>
    <row r="15" customFormat="false" ht="12.75" hidden="false" customHeight="false" outlineLevel="0" collapsed="false">
      <c r="A15" s="41"/>
      <c r="B15" s="42"/>
      <c r="C15" s="42"/>
      <c r="D15" s="42"/>
      <c r="E15" s="42"/>
      <c r="F15" s="42"/>
      <c r="G15" s="43"/>
    </row>
    <row r="16" customFormat="false" ht="12.75" hidden="false" customHeight="false" outlineLevel="0" collapsed="false">
      <c r="A16" s="44"/>
      <c r="B16" s="42"/>
      <c r="C16" s="42"/>
      <c r="D16" s="42"/>
      <c r="E16" s="42"/>
      <c r="F16" s="42"/>
      <c r="G16" s="43"/>
    </row>
    <row r="17" customFormat="false" ht="12.75" hidden="false" customHeight="false" outlineLevel="0" collapsed="false">
      <c r="A17" s="41"/>
      <c r="B17" s="42"/>
      <c r="C17" s="42"/>
      <c r="D17" s="42"/>
      <c r="E17" s="42"/>
      <c r="F17" s="42"/>
      <c r="G17" s="43"/>
    </row>
    <row r="18" customFormat="false" ht="12.75" hidden="false" customHeight="false" outlineLevel="0" collapsed="false">
      <c r="A18" s="41"/>
      <c r="B18" s="42"/>
      <c r="C18" s="42"/>
      <c r="D18" s="42"/>
      <c r="E18" s="42"/>
      <c r="F18" s="42"/>
      <c r="G18" s="43"/>
    </row>
    <row r="19" customFormat="false" ht="12.75" hidden="false" customHeight="false" outlineLevel="0" collapsed="false">
      <c r="A19" s="41"/>
      <c r="B19" s="42"/>
      <c r="C19" s="42"/>
      <c r="D19" s="42"/>
      <c r="E19" s="42"/>
      <c r="F19" s="42"/>
      <c r="G19" s="43"/>
    </row>
    <row r="20" customFormat="false" ht="12.75" hidden="false" customHeight="false" outlineLevel="0" collapsed="false">
      <c r="A20" s="41"/>
      <c r="B20" s="42"/>
      <c r="C20" s="42"/>
      <c r="D20" s="42"/>
      <c r="E20" s="42"/>
      <c r="F20" s="42"/>
      <c r="G20" s="43"/>
    </row>
    <row r="21" customFormat="false" ht="12.75" hidden="false" customHeight="false" outlineLevel="0" collapsed="false">
      <c r="A21" s="41"/>
      <c r="B21" s="42"/>
      <c r="C21" s="42"/>
      <c r="D21" s="42"/>
      <c r="E21" s="42"/>
      <c r="F21" s="42"/>
      <c r="G21" s="43"/>
    </row>
    <row r="22" customFormat="false" ht="12.75" hidden="false" customHeight="false" outlineLevel="0" collapsed="false">
      <c r="A22" s="41"/>
      <c r="B22" s="42"/>
      <c r="C22" s="42"/>
      <c r="D22" s="42"/>
      <c r="E22" s="42"/>
      <c r="F22" s="42"/>
      <c r="G22" s="43"/>
    </row>
    <row r="23" customFormat="false" ht="12.75" hidden="false" customHeight="false" outlineLevel="0" collapsed="false">
      <c r="A23" s="41"/>
      <c r="B23" s="42"/>
      <c r="C23" s="42"/>
      <c r="D23" s="42"/>
      <c r="E23" s="42"/>
      <c r="F23" s="42"/>
      <c r="G23" s="43"/>
    </row>
    <row r="24" customFormat="false" ht="12.75" hidden="false" customHeight="false" outlineLevel="0" collapsed="false">
      <c r="A24" s="41"/>
      <c r="B24" s="42"/>
      <c r="C24" s="42"/>
      <c r="D24" s="42"/>
      <c r="E24" s="42"/>
      <c r="F24" s="42"/>
      <c r="G24" s="43"/>
    </row>
    <row r="25" customFormat="false" ht="12.75" hidden="false" customHeight="false" outlineLevel="0" collapsed="false">
      <c r="A25" s="41"/>
      <c r="B25" s="42"/>
      <c r="C25" s="42"/>
      <c r="D25" s="42"/>
      <c r="E25" s="42"/>
      <c r="F25" s="42"/>
      <c r="G25" s="43"/>
    </row>
    <row r="26" customFormat="false" ht="12.75" hidden="false" customHeight="false" outlineLevel="0" collapsed="false">
      <c r="A26" s="41"/>
      <c r="B26" s="42"/>
      <c r="C26" s="42"/>
      <c r="D26" s="42"/>
      <c r="E26" s="42"/>
      <c r="F26" s="42"/>
      <c r="G26" s="43"/>
    </row>
    <row r="27" customFormat="false" ht="12.75" hidden="false" customHeight="false" outlineLevel="0" collapsed="false">
      <c r="A27" s="41"/>
      <c r="B27" s="42"/>
      <c r="C27" s="42"/>
      <c r="D27" s="42"/>
      <c r="E27" s="42"/>
      <c r="F27" s="42"/>
      <c r="G27" s="43"/>
    </row>
    <row r="28" customFormat="false" ht="12.75" hidden="false" customHeight="false" outlineLevel="0" collapsed="false">
      <c r="A28" s="41"/>
      <c r="B28" s="42"/>
      <c r="C28" s="42"/>
      <c r="D28" s="42"/>
      <c r="E28" s="42"/>
      <c r="F28" s="42"/>
      <c r="G28" s="43"/>
    </row>
    <row r="29" customFormat="false" ht="12.75" hidden="false" customHeight="false" outlineLevel="0" collapsed="false">
      <c r="A29" s="41"/>
      <c r="B29" s="42"/>
      <c r="C29" s="42"/>
      <c r="D29" s="42"/>
      <c r="E29" s="42"/>
      <c r="F29" s="42"/>
      <c r="G29" s="43"/>
    </row>
    <row r="30" customFormat="false" ht="12.75" hidden="false" customHeight="false" outlineLevel="0" collapsed="false">
      <c r="A30" s="41"/>
      <c r="B30" s="42"/>
      <c r="C30" s="42"/>
      <c r="D30" s="42"/>
      <c r="E30" s="42"/>
      <c r="F30" s="42"/>
      <c r="G30" s="43"/>
    </row>
    <row r="31" customFormat="false" ht="12.75" hidden="false" customHeight="false" outlineLevel="0" collapsed="false">
      <c r="A31" s="41"/>
      <c r="B31" s="42"/>
      <c r="C31" s="42"/>
      <c r="D31" s="42"/>
      <c r="E31" s="42"/>
      <c r="F31" s="42"/>
      <c r="G31" s="43"/>
    </row>
    <row r="32" customFormat="false" ht="12.75" hidden="false" customHeight="false" outlineLevel="0" collapsed="false">
      <c r="A32" s="41"/>
      <c r="B32" s="42"/>
      <c r="C32" s="42"/>
      <c r="D32" s="42"/>
      <c r="E32" s="42"/>
      <c r="F32" s="42"/>
      <c r="G32" s="43"/>
    </row>
    <row r="33" customFormat="false" ht="12.75" hidden="false" customHeight="false" outlineLevel="0" collapsed="false">
      <c r="A33" s="41"/>
      <c r="B33" s="42"/>
      <c r="C33" s="42"/>
      <c r="D33" s="42"/>
      <c r="E33" s="42"/>
      <c r="F33" s="42"/>
      <c r="G33" s="43"/>
    </row>
    <row r="34" customFormat="false" ht="12.75" hidden="false" customHeight="false" outlineLevel="0" collapsed="false">
      <c r="A34" s="41"/>
      <c r="B34" s="42"/>
      <c r="C34" s="42"/>
      <c r="D34" s="42"/>
      <c r="E34" s="42"/>
      <c r="F34" s="42"/>
      <c r="G34" s="43"/>
    </row>
    <row r="35" customFormat="false" ht="12.75" hidden="false" customHeight="false" outlineLevel="0" collapsed="false">
      <c r="A35" s="41"/>
      <c r="B35" s="42"/>
      <c r="C35" s="42"/>
      <c r="D35" s="42"/>
      <c r="E35" s="42"/>
      <c r="F35" s="42"/>
      <c r="G35" s="43"/>
    </row>
    <row r="36" customFormat="false" ht="12.75" hidden="false" customHeight="false" outlineLevel="0" collapsed="false">
      <c r="A36" s="41"/>
      <c r="B36" s="42"/>
      <c r="C36" s="42"/>
      <c r="D36" s="42"/>
      <c r="E36" s="42"/>
      <c r="F36" s="42"/>
      <c r="G36" s="43"/>
    </row>
    <row r="37" customFormat="false" ht="13.5" hidden="false" customHeight="false" outlineLevel="0" collapsed="false">
      <c r="A37" s="45"/>
      <c r="B37" s="46"/>
      <c r="C37" s="46"/>
      <c r="D37" s="46"/>
      <c r="E37" s="46"/>
      <c r="F37" s="46"/>
      <c r="G37" s="47"/>
    </row>
    <row r="38" customFormat="false" ht="12.75" hidden="false" customHeight="false" outlineLevel="0" collapsed="false">
      <c r="A38" s="48" t="s">
        <v>43</v>
      </c>
    </row>
  </sheetData>
  <sheetProtection sheet="true" password="d8bc" objects="true" scenarios="true" selectLockedCells="true"/>
  <mergeCells count="2">
    <mergeCell ref="A1:G1"/>
    <mergeCell ref="A3:B3"/>
  </mergeCells>
  <printOptions headings="false" gridLines="false" gridLinesSet="true" horizontalCentered="false" verticalCentered="false"/>
  <pageMargins left="0.379861111111111" right="0.120138888888889" top="0.340277777777778" bottom="0.409722222222222" header="0.511811023622047" footer="0.409722222222222"/>
  <pageSetup paperSize="9" scale="100" fitToWidth="1" fitToHeight="1" pageOrder="downThenOver" orientation="landscape" blackAndWhite="false" draft="false" cellComments="none" horizontalDpi="300" verticalDpi="300" copies="1"/>
  <headerFooter differentFirst="false" differentOddEven="false">
    <oddHeader/>
    <oddFooter>&amp;RDoppelte Buchführung? Halb so schlimm!
Die Internet-Seite für Selberbucher
www.kontolino.de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27"/>
  <sheetViews>
    <sheetView showFormulas="false" showGridLines="true" showRowColHeaders="true" showZeros="true" rightToLeft="false" tabSelected="false" showOutlineSymbols="true" defaultGridColor="true" view="normal" topLeftCell="A1" colorId="64" zoomScale="150" zoomScaleNormal="150" zoomScalePageLayoutView="100" workbookViewId="0">
      <selection pane="topLeft" activeCell="B21" activeCellId="0" sqref="B21"/>
    </sheetView>
  </sheetViews>
  <sheetFormatPr defaultColWidth="11.109375" defaultRowHeight="12.75" zeroHeight="false" outlineLevelRow="0" outlineLevelCol="0"/>
  <cols>
    <col collapsed="false" customWidth="true" hidden="false" outlineLevel="0" max="1" min="1" style="0" width="68.34"/>
    <col collapsed="false" customWidth="true" hidden="false" outlineLevel="0" max="2" min="2" style="0" width="12.83"/>
    <col collapsed="false" customWidth="true" hidden="false" outlineLevel="0" max="5" min="3" style="0" width="13.4"/>
  </cols>
  <sheetData>
    <row r="1" customFormat="false" ht="12.75" hidden="false" customHeight="false" outlineLevel="0" collapsed="false">
      <c r="A1" s="49" t="s">
        <v>44</v>
      </c>
      <c r="B1" s="5" t="str">
        <f aca="false">IF(Anschaffung!B1="","",Anschaffung!B1)</f>
        <v/>
      </c>
      <c r="C1" s="50" t="s">
        <v>45</v>
      </c>
      <c r="D1" s="2" t="s">
        <v>46</v>
      </c>
      <c r="E1" s="5"/>
    </row>
    <row r="2" customFormat="false" ht="12.75" hidden="false" customHeight="false" outlineLevel="0" collapsed="false">
      <c r="A2" s="49"/>
      <c r="B2" s="5"/>
      <c r="C2" s="50"/>
      <c r="D2" s="5"/>
      <c r="E2" s="5"/>
    </row>
    <row r="3" customFormat="false" ht="12.75" hidden="false" customHeight="false" outlineLevel="0" collapsed="false">
      <c r="A3" s="49"/>
      <c r="B3" s="5"/>
      <c r="C3" s="50"/>
      <c r="D3" s="5"/>
      <c r="E3" s="5"/>
    </row>
    <row r="5" customFormat="false" ht="12.75" hidden="false" customHeight="false" outlineLevel="0" collapsed="false">
      <c r="A5" s="8" t="s">
        <v>47</v>
      </c>
      <c r="B5" s="51" t="n">
        <v>5000</v>
      </c>
    </row>
    <row r="6" customFormat="false" ht="12.75" hidden="false" customHeight="false" outlineLevel="0" collapsed="false">
      <c r="A6" s="8" t="s">
        <v>48</v>
      </c>
      <c r="B6" s="52" t="n">
        <v>1000</v>
      </c>
    </row>
    <row r="7" customFormat="false" ht="12.75" hidden="false" customHeight="false" outlineLevel="0" collapsed="false">
      <c r="A7" s="11" t="s">
        <v>49</v>
      </c>
      <c r="B7" s="53" t="n">
        <f aca="false">B6/(SUM(B6,B5))</f>
        <v>0.166666666666667</v>
      </c>
    </row>
    <row r="8" customFormat="false" ht="12.75" hidden="false" customHeight="false" outlineLevel="0" collapsed="false">
      <c r="A8" s="54"/>
      <c r="B8" s="55"/>
    </row>
    <row r="9" customFormat="false" ht="12.75" hidden="false" customHeight="false" outlineLevel="0" collapsed="false">
      <c r="A9" s="54"/>
      <c r="B9" s="55"/>
    </row>
    <row r="10" customFormat="false" ht="12.75" hidden="false" customHeight="false" outlineLevel="0" collapsed="false">
      <c r="A10" s="13"/>
      <c r="B10" s="56"/>
      <c r="C10" s="57" t="s">
        <v>50</v>
      </c>
      <c r="D10" s="57"/>
      <c r="E10" s="57"/>
    </row>
    <row r="11" customFormat="false" ht="12.75" hidden="false" customHeight="false" outlineLevel="0" collapsed="false">
      <c r="C11" s="15" t="s">
        <v>12</v>
      </c>
      <c r="D11" s="15" t="s">
        <v>13</v>
      </c>
      <c r="E11" s="16"/>
    </row>
    <row r="12" customFormat="false" ht="27.75" hidden="false" customHeight="true" outlineLevel="0" collapsed="false">
      <c r="A12" s="8" t="s">
        <v>51</v>
      </c>
      <c r="B12" s="9"/>
      <c r="C12" s="58" t="s">
        <v>52</v>
      </c>
      <c r="D12" s="58" t="s">
        <v>53</v>
      </c>
      <c r="E12" s="59"/>
    </row>
    <row r="13" customFormat="false" ht="12.75" hidden="false" customHeight="false" outlineLevel="0" collapsed="false">
      <c r="A13" s="11" t="s">
        <v>54</v>
      </c>
      <c r="B13" s="60" t="n">
        <f aca="false">B12*B7</f>
        <v>0</v>
      </c>
      <c r="C13" s="61"/>
    </row>
    <row r="15" customFormat="false" ht="12.75" hidden="false" customHeight="false" outlineLevel="0" collapsed="false">
      <c r="A15" s="11" t="s">
        <v>55</v>
      </c>
      <c r="B15" s="15" t="s">
        <v>12</v>
      </c>
      <c r="C15" s="15" t="s">
        <v>13</v>
      </c>
      <c r="D15" s="16"/>
    </row>
    <row r="16" customFormat="false" ht="12.75" hidden="false" customHeight="false" outlineLevel="0" collapsed="false">
      <c r="A16" s="8" t="s">
        <v>56</v>
      </c>
      <c r="B16" s="17" t="s">
        <v>57</v>
      </c>
      <c r="C16" s="17" t="s">
        <v>58</v>
      </c>
      <c r="D16" s="18"/>
    </row>
    <row r="17" customFormat="false" ht="12.75" hidden="false" customHeight="false" outlineLevel="0" collapsed="false">
      <c r="A17" s="8" t="s">
        <v>59</v>
      </c>
      <c r="B17" s="17" t="s">
        <v>60</v>
      </c>
      <c r="C17" s="17" t="s">
        <v>61</v>
      </c>
      <c r="D17" s="18"/>
    </row>
    <row r="19" customFormat="false" ht="12.75" hidden="false" customHeight="false" outlineLevel="0" collapsed="false">
      <c r="C19" s="57" t="s">
        <v>50</v>
      </c>
      <c r="D19" s="57"/>
      <c r="E19" s="57"/>
    </row>
    <row r="20" customFormat="false" ht="12.75" hidden="false" customHeight="false" outlineLevel="0" collapsed="false">
      <c r="C20" s="15" t="s">
        <v>12</v>
      </c>
      <c r="D20" s="15" t="s">
        <v>13</v>
      </c>
      <c r="E20" s="16"/>
    </row>
    <row r="21" customFormat="false" ht="27" hidden="false" customHeight="true" outlineLevel="0" collapsed="false">
      <c r="A21" s="8" t="s">
        <v>62</v>
      </c>
      <c r="B21" s="9"/>
      <c r="C21" s="58" t="s">
        <v>63</v>
      </c>
      <c r="D21" s="58" t="s">
        <v>64</v>
      </c>
      <c r="E21" s="59"/>
    </row>
    <row r="22" customFormat="false" ht="12.75" hidden="false" customHeight="false" outlineLevel="0" collapsed="false">
      <c r="A22" s="11" t="s">
        <v>65</v>
      </c>
      <c r="B22" s="12" t="n">
        <f aca="false">B21*B7</f>
        <v>0</v>
      </c>
    </row>
    <row r="24" customFormat="false" ht="12.75" hidden="false" customHeight="false" outlineLevel="0" collapsed="false">
      <c r="A24" s="11" t="s">
        <v>66</v>
      </c>
      <c r="B24" s="15" t="s">
        <v>12</v>
      </c>
      <c r="C24" s="15" t="s">
        <v>13</v>
      </c>
      <c r="D24" s="16"/>
    </row>
    <row r="25" customFormat="false" ht="12.75" hidden="false" customHeight="false" outlineLevel="0" collapsed="false">
      <c r="A25" s="8" t="s">
        <v>56</v>
      </c>
      <c r="B25" s="17" t="s">
        <v>57</v>
      </c>
      <c r="C25" s="17" t="s">
        <v>58</v>
      </c>
      <c r="D25" s="18"/>
    </row>
    <row r="26" customFormat="false" ht="12.75" hidden="false" customHeight="false" outlineLevel="0" collapsed="false">
      <c r="A26" s="19" t="s">
        <v>67</v>
      </c>
      <c r="B26" s="17" t="s">
        <v>68</v>
      </c>
      <c r="C26" s="20" t="s">
        <v>69</v>
      </c>
      <c r="D26" s="18"/>
    </row>
    <row r="27" customFormat="false" ht="12.75" hidden="false" customHeight="false" outlineLevel="0" collapsed="false">
      <c r="A27" s="8" t="s">
        <v>70</v>
      </c>
      <c r="B27" s="17"/>
      <c r="C27" s="17"/>
      <c r="D27" s="16"/>
    </row>
  </sheetData>
  <sheetProtection sheet="true" password="d8bc" objects="true" scenarios="true" selectLockedCells="true"/>
  <mergeCells count="2">
    <mergeCell ref="C10:E10"/>
    <mergeCell ref="C19:E19"/>
  </mergeCells>
  <printOptions headings="false" gridLines="false" gridLinesSet="true" horizontalCentered="false" verticalCentered="false"/>
  <pageMargins left="0.379861111111111" right="0.120138888888889" top="0.340277777777778" bottom="0.409722222222222" header="0.511811023622047" footer="0.409722222222222"/>
  <pageSetup paperSize="9" scale="100" fitToWidth="1" fitToHeight="1" pageOrder="downThenOver" orientation="landscape" blackAndWhite="false" draft="false" cellComments="none" horizontalDpi="300" verticalDpi="300" copies="1"/>
  <headerFooter differentFirst="false" differentOddEven="false">
    <oddHeader/>
    <oddFooter>&amp;RDoppelte Buchführung? Halb so schlimm!
Die Internet-Seite für Selberbucher
www.kontolino.de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26"/>
  <sheetViews>
    <sheetView showFormulas="false" showGridLines="true" showRowColHeaders="true" showZeros="true" rightToLeft="false" tabSelected="true" showOutlineSymbols="true" defaultGridColor="true" view="normal" topLeftCell="A1" colorId="64" zoomScale="150" zoomScaleNormal="150" zoomScalePageLayoutView="100" workbookViewId="0">
      <selection pane="topLeft" activeCell="B5" activeCellId="0" sqref="B5"/>
    </sheetView>
  </sheetViews>
  <sheetFormatPr defaultColWidth="11.109375" defaultRowHeight="12.75" zeroHeight="false" outlineLevelRow="0" outlineLevelCol="0"/>
  <cols>
    <col collapsed="false" customWidth="true" hidden="false" outlineLevel="0" max="1" min="1" style="0" width="72.9"/>
    <col collapsed="false" customWidth="true" hidden="false" outlineLevel="0" max="2" min="2" style="0" width="16.67"/>
  </cols>
  <sheetData>
    <row r="1" customFormat="false" ht="12.75" hidden="false" customHeight="false" outlineLevel="0" collapsed="false">
      <c r="A1" s="5" t="s">
        <v>71</v>
      </c>
      <c r="B1" s="5" t="str">
        <f aca="false">IF(Anschaffung!B1="","",Anschaffung!B1)</f>
        <v/>
      </c>
      <c r="C1" s="62" t="s">
        <v>45</v>
      </c>
      <c r="D1" s="63" t="s">
        <v>46</v>
      </c>
      <c r="E1" s="63"/>
      <c r="F1" s="13"/>
    </row>
    <row r="4" customFormat="false" ht="12.75" hidden="false" customHeight="false" outlineLevel="0" collapsed="false">
      <c r="A4" s="8" t="s">
        <v>72</v>
      </c>
      <c r="B4" s="10" t="n">
        <f aca="false">Anschaffung!B27</f>
        <v>83300</v>
      </c>
    </row>
    <row r="5" customFormat="false" ht="12.75" hidden="false" customHeight="false" outlineLevel="0" collapsed="false">
      <c r="A5" s="0" t="s">
        <v>73</v>
      </c>
      <c r="B5" s="64" t="n">
        <v>0.25</v>
      </c>
      <c r="C5" s="65" t="n">
        <v>1</v>
      </c>
      <c r="D5" s="65" t="n">
        <v>0.5</v>
      </c>
      <c r="E5" s="65" t="n">
        <v>0.25</v>
      </c>
    </row>
    <row r="6" customFormat="false" ht="12.75" hidden="false" customHeight="false" outlineLevel="0" collapsed="false">
      <c r="A6" s="8" t="s">
        <v>74</v>
      </c>
      <c r="B6" s="66" t="n">
        <f aca="false">B4*B5</f>
        <v>20825</v>
      </c>
    </row>
    <row r="7" customFormat="false" ht="12.75" hidden="false" customHeight="false" outlineLevel="0" collapsed="false">
      <c r="A7" s="8" t="s">
        <v>75</v>
      </c>
      <c r="B7" s="66" t="n">
        <f aca="false">B6*0.01</f>
        <v>208.25</v>
      </c>
    </row>
    <row r="8" customFormat="false" ht="12.75" hidden="false" customHeight="false" outlineLevel="0" collapsed="false">
      <c r="A8" s="11" t="s">
        <v>76</v>
      </c>
      <c r="B8" s="60" t="n">
        <f aca="false">B7*0.8</f>
        <v>166.6</v>
      </c>
    </row>
    <row r="10" customFormat="false" ht="12.75" hidden="false" customHeight="false" outlineLevel="0" collapsed="false">
      <c r="A10" s="11" t="s">
        <v>77</v>
      </c>
      <c r="B10" s="15" t="s">
        <v>12</v>
      </c>
      <c r="C10" s="15" t="s">
        <v>13</v>
      </c>
    </row>
    <row r="11" customFormat="false" ht="12.75" hidden="false" customHeight="false" outlineLevel="0" collapsed="false">
      <c r="A11" s="8" t="s">
        <v>56</v>
      </c>
      <c r="B11" s="17" t="s">
        <v>57</v>
      </c>
      <c r="C11" s="17" t="s">
        <v>58</v>
      </c>
    </row>
    <row r="12" customFormat="false" ht="12.75" hidden="false" customHeight="false" outlineLevel="0" collapsed="false">
      <c r="A12" s="19" t="s">
        <v>67</v>
      </c>
      <c r="B12" s="20" t="s">
        <v>60</v>
      </c>
      <c r="C12" s="20" t="s">
        <v>69</v>
      </c>
    </row>
    <row r="13" customFormat="false" ht="12.75" hidden="false" customHeight="false" outlineLevel="0" collapsed="false">
      <c r="A13" s="8" t="s">
        <v>70</v>
      </c>
      <c r="B13" s="17"/>
      <c r="C13" s="17"/>
    </row>
    <row r="14" customFormat="false" ht="12.75" hidden="false" customHeight="false" outlineLevel="0" collapsed="false">
      <c r="A14" s="13"/>
      <c r="B14" s="21"/>
      <c r="C14" s="21"/>
    </row>
    <row r="15" customFormat="false" ht="12.75" hidden="false" customHeight="false" outlineLevel="0" collapsed="false">
      <c r="A15" s="13"/>
      <c r="B15" s="21"/>
      <c r="C15" s="21"/>
      <c r="D15" s="21"/>
    </row>
    <row r="16" customFormat="false" ht="12.75" hidden="false" customHeight="false" outlineLevel="0" collapsed="false">
      <c r="A16" s="13"/>
      <c r="B16" s="21"/>
      <c r="C16" s="21"/>
      <c r="D16" s="21"/>
    </row>
    <row r="18" customFormat="false" ht="12.75" hidden="false" customHeight="false" outlineLevel="0" collapsed="false">
      <c r="A18" s="11" t="s">
        <v>78</v>
      </c>
      <c r="B18" s="60" t="n">
        <f aca="false">B7*0.2</f>
        <v>41.65</v>
      </c>
      <c r="C18" s="61"/>
    </row>
    <row r="20" customFormat="false" ht="12.75" hidden="false" customHeight="false" outlineLevel="0" collapsed="false">
      <c r="A20" s="11" t="s">
        <v>79</v>
      </c>
      <c r="B20" s="15" t="s">
        <v>12</v>
      </c>
      <c r="C20" s="15" t="s">
        <v>13</v>
      </c>
    </row>
    <row r="21" customFormat="false" ht="12.75" hidden="false" customHeight="false" outlineLevel="0" collapsed="false">
      <c r="A21" s="8" t="s">
        <v>56</v>
      </c>
      <c r="B21" s="17" t="s">
        <v>57</v>
      </c>
      <c r="C21" s="17" t="s">
        <v>58</v>
      </c>
    </row>
    <row r="22" customFormat="false" ht="12.75" hidden="false" customHeight="false" outlineLevel="0" collapsed="false">
      <c r="A22" s="8" t="s">
        <v>59</v>
      </c>
      <c r="B22" s="17" t="s">
        <v>68</v>
      </c>
      <c r="C22" s="17" t="s">
        <v>61</v>
      </c>
    </row>
    <row r="24" customFormat="false" ht="12.75" hidden="false" customHeight="false" outlineLevel="0" collapsed="false">
      <c r="A24" s="0" t="s">
        <v>80</v>
      </c>
    </row>
    <row r="26" customFormat="false" ht="69.15" hidden="false" customHeight="true" outlineLevel="0" collapsed="false">
      <c r="A26" s="30" t="s">
        <v>32</v>
      </c>
      <c r="B26" s="30"/>
      <c r="C26" s="30"/>
      <c r="D26" s="30"/>
    </row>
  </sheetData>
  <sheetProtection sheet="true" password="d8bc" objects="true" scenarios="true" selectLockedCells="true"/>
  <mergeCells count="2">
    <mergeCell ref="D1:E1"/>
    <mergeCell ref="A26:D26"/>
  </mergeCells>
  <dataValidations count="1">
    <dataValidation allowBlank="false" errorStyle="stop" operator="equal" showDropDown="false" showErrorMessage="true" showInputMessage="false" sqref="B5" type="list">
      <formula1>'1% Methode'!$C$5:$E$5</formula1>
      <formula2>0</formula2>
    </dataValidation>
  </dataValidations>
  <printOptions headings="false" gridLines="false" gridLinesSet="true" horizontalCentered="false" verticalCentered="false"/>
  <pageMargins left="0.379861111111111" right="0.120138888888889" top="0.7" bottom="0.409722222222222" header="0.511811023622047" footer="0.409722222222222"/>
  <pageSetup paperSize="9" scale="100" fitToWidth="1" fitToHeight="1" pageOrder="downThenOver" orientation="landscape" blackAndWhite="false" draft="false" cellComments="none" horizontalDpi="300" verticalDpi="300" copies="1"/>
  <headerFooter differentFirst="false" differentOddEven="false">
    <oddHeader/>
    <oddFooter>&amp;RDoppelte Buchführung? Halb so schlimm!
Die Internet-Seite für Selberbucher
www.kontolino.de</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25"/>
  <sheetViews>
    <sheetView showFormulas="false" showGridLines="true" showRowColHeaders="true" showZeros="true" rightToLeft="false" tabSelected="false" showOutlineSymbols="true" defaultGridColor="true" view="normal" topLeftCell="A1" colorId="64" zoomScale="150" zoomScaleNormal="150" zoomScalePageLayoutView="100" workbookViewId="0">
      <selection pane="topLeft" activeCell="D18" activeCellId="0" sqref="D18"/>
    </sheetView>
  </sheetViews>
  <sheetFormatPr defaultColWidth="11.109375" defaultRowHeight="12.75" zeroHeight="false" outlineLevelRow="0" outlineLevelCol="0"/>
  <cols>
    <col collapsed="false" customWidth="true" hidden="false" outlineLevel="0" max="1" min="1" style="0" width="70.34"/>
    <col collapsed="false" customWidth="true" hidden="false" outlineLevel="0" max="2" min="2" style="0" width="12.83"/>
  </cols>
  <sheetData>
    <row r="1" customFormat="false" ht="12.75" hidden="false" customHeight="false" outlineLevel="0" collapsed="false">
      <c r="A1" s="49" t="s">
        <v>81</v>
      </c>
      <c r="B1" s="5" t="str">
        <f aca="false">IF(Anschaffung!B1="","",Anschaffung!B1)</f>
        <v/>
      </c>
      <c r="C1" s="50" t="s">
        <v>45</v>
      </c>
      <c r="D1" s="2" t="s">
        <v>46</v>
      </c>
      <c r="E1" s="5"/>
    </row>
    <row r="2" customFormat="false" ht="12.75" hidden="false" customHeight="false" outlineLevel="0" collapsed="false">
      <c r="A2" s="49"/>
      <c r="B2" s="5"/>
      <c r="C2" s="50"/>
      <c r="D2" s="5"/>
      <c r="E2" s="5"/>
    </row>
    <row r="3" customFormat="false" ht="12.75" hidden="false" customHeight="false" outlineLevel="0" collapsed="false">
      <c r="A3" s="49"/>
      <c r="B3" s="5"/>
      <c r="C3" s="50"/>
      <c r="D3" s="5"/>
      <c r="E3" s="5"/>
    </row>
    <row r="5" customFormat="false" ht="12.75" hidden="false" customHeight="false" outlineLevel="0" collapsed="false">
      <c r="A5" s="8" t="s">
        <v>47</v>
      </c>
      <c r="B5" s="51" t="n">
        <v>5000</v>
      </c>
    </row>
    <row r="6" customFormat="false" ht="12.75" hidden="false" customHeight="false" outlineLevel="0" collapsed="false">
      <c r="A6" s="8" t="s">
        <v>48</v>
      </c>
      <c r="B6" s="52" t="n">
        <v>1000</v>
      </c>
    </row>
    <row r="7" customFormat="false" ht="12.75" hidden="false" customHeight="false" outlineLevel="0" collapsed="false">
      <c r="A7" s="11" t="s">
        <v>49</v>
      </c>
      <c r="B7" s="53" t="n">
        <f aca="false">B6/(SUM(B6,B5))</f>
        <v>0.166666666666667</v>
      </c>
    </row>
    <row r="8" customFormat="false" ht="12.75" hidden="false" customHeight="false" outlineLevel="0" collapsed="false">
      <c r="A8" s="13"/>
      <c r="B8" s="56"/>
    </row>
    <row r="10" customFormat="false" ht="12.75" hidden="false" customHeight="false" outlineLevel="0" collapsed="false">
      <c r="A10" s="8" t="s">
        <v>51</v>
      </c>
      <c r="B10" s="9"/>
      <c r="C10" s="61"/>
    </row>
    <row r="11" customFormat="false" ht="12.75" hidden="false" customHeight="false" outlineLevel="0" collapsed="false">
      <c r="A11" s="11" t="s">
        <v>54</v>
      </c>
      <c r="B11" s="60" t="n">
        <f aca="false">B10*B7</f>
        <v>0</v>
      </c>
      <c r="C11" s="61"/>
    </row>
    <row r="13" customFormat="false" ht="12.75" hidden="false" customHeight="false" outlineLevel="0" collapsed="false">
      <c r="A13" s="11" t="s">
        <v>55</v>
      </c>
      <c r="B13" s="15" t="s">
        <v>12</v>
      </c>
      <c r="C13" s="15" t="s">
        <v>13</v>
      </c>
    </row>
    <row r="14" customFormat="false" ht="12.75" hidden="false" customHeight="false" outlineLevel="0" collapsed="false">
      <c r="A14" s="8" t="s">
        <v>56</v>
      </c>
      <c r="B14" s="17" t="s">
        <v>57</v>
      </c>
      <c r="C14" s="17" t="s">
        <v>58</v>
      </c>
    </row>
    <row r="15" customFormat="false" ht="12.75" hidden="false" customHeight="false" outlineLevel="0" collapsed="false">
      <c r="A15" s="8" t="s">
        <v>59</v>
      </c>
      <c r="B15" s="17" t="s">
        <v>60</v>
      </c>
      <c r="C15" s="17" t="s">
        <v>61</v>
      </c>
    </row>
    <row r="19" customFormat="false" ht="12.75" hidden="false" customHeight="false" outlineLevel="0" collapsed="false">
      <c r="A19" s="8" t="s">
        <v>62</v>
      </c>
      <c r="B19" s="9"/>
    </row>
    <row r="20" customFormat="false" ht="12.75" hidden="false" customHeight="false" outlineLevel="0" collapsed="false">
      <c r="A20" s="11" t="s">
        <v>65</v>
      </c>
      <c r="B20" s="12" t="n">
        <f aca="false">B19*B7</f>
        <v>0</v>
      </c>
    </row>
    <row r="22" customFormat="false" ht="12.75" hidden="false" customHeight="false" outlineLevel="0" collapsed="false">
      <c r="A22" s="11" t="s">
        <v>66</v>
      </c>
      <c r="B22" s="15" t="s">
        <v>12</v>
      </c>
      <c r="C22" s="15" t="s">
        <v>13</v>
      </c>
    </row>
    <row r="23" customFormat="false" ht="12.75" hidden="false" customHeight="false" outlineLevel="0" collapsed="false">
      <c r="A23" s="8" t="s">
        <v>56</v>
      </c>
      <c r="B23" s="17" t="s">
        <v>57</v>
      </c>
      <c r="C23" s="17" t="s">
        <v>58</v>
      </c>
    </row>
    <row r="24" customFormat="false" ht="12.75" hidden="false" customHeight="false" outlineLevel="0" collapsed="false">
      <c r="A24" s="19" t="s">
        <v>67</v>
      </c>
      <c r="B24" s="17" t="s">
        <v>68</v>
      </c>
      <c r="C24" s="20" t="s">
        <v>69</v>
      </c>
    </row>
    <row r="25" customFormat="false" ht="12.75" hidden="false" customHeight="false" outlineLevel="0" collapsed="false">
      <c r="A25" s="8" t="s">
        <v>70</v>
      </c>
      <c r="B25" s="17"/>
      <c r="C25" s="17"/>
    </row>
  </sheetData>
  <sheetProtection sheet="true" password="d8bc" objects="true" scenarios="true" selectLockedCells="true"/>
  <printOptions headings="false" gridLines="false" gridLinesSet="true" horizontalCentered="false" verticalCentered="false"/>
  <pageMargins left="0.379861111111111" right="0.120138888888889" top="0.620138888888889" bottom="0.409722222222222" header="0.511811023622047" footer="0.409722222222222"/>
  <pageSetup paperSize="9" scale="100" fitToWidth="1" fitToHeight="1" pageOrder="downThenOver" orientation="landscape" blackAndWhite="false" draft="false" cellComments="none" horizontalDpi="300" verticalDpi="300" copies="1"/>
  <headerFooter differentFirst="false" differentOddEven="false">
    <oddHeader/>
    <oddFooter>&amp;RDoppelte Buchführung? Halb so schlimm!
Die Internet-Seite für Selberbucher
www.kontolino.de</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048576"/>
  <sheetViews>
    <sheetView showFormulas="false" showGridLines="true" showRowColHeaders="true" showZeros="true" rightToLeft="false" tabSelected="false" showOutlineSymbols="true" defaultGridColor="true" view="normal" topLeftCell="A1" colorId="64" zoomScale="150" zoomScaleNormal="150" zoomScalePageLayoutView="100" workbookViewId="0">
      <selection pane="topLeft" activeCell="D36" activeCellId="0" sqref="D36"/>
    </sheetView>
  </sheetViews>
  <sheetFormatPr defaultColWidth="11.109375" defaultRowHeight="12.75" zeroHeight="false" outlineLevelRow="0" outlineLevelCol="0"/>
  <cols>
    <col collapsed="false" customWidth="true" hidden="false" outlineLevel="0" max="1" min="1" style="0" width="70.34"/>
    <col collapsed="false" customWidth="true" hidden="false" outlineLevel="0" max="2" min="2" style="0" width="12.83"/>
    <col collapsed="false" customWidth="true" hidden="false" outlineLevel="0" max="5" min="5" style="0" width="68.78"/>
  </cols>
  <sheetData>
    <row r="1" customFormat="false" ht="25.35" hidden="false" customHeight="false" outlineLevel="0" collapsed="false">
      <c r="A1" s="50" t="s">
        <v>82</v>
      </c>
      <c r="B1" s="5" t="str">
        <f aca="false">IF(Anschaffung!B1="","",Anschaffung!B1)</f>
        <v/>
      </c>
      <c r="C1" s="50" t="s">
        <v>45</v>
      </c>
      <c r="D1" s="2" t="s">
        <v>46</v>
      </c>
      <c r="E1" s="5"/>
    </row>
    <row r="2" customFormat="false" ht="12.75" hidden="false" customHeight="false" outlineLevel="0" collapsed="false">
      <c r="A2" s="49"/>
      <c r="B2" s="5"/>
      <c r="C2" s="50"/>
      <c r="D2" s="5"/>
      <c r="E2" s="5"/>
    </row>
    <row r="3" customFormat="false" ht="12.75" hidden="false" customHeight="false" outlineLevel="0" collapsed="false">
      <c r="A3" s="49"/>
      <c r="B3" s="5"/>
      <c r="C3" s="50"/>
      <c r="D3" s="5"/>
      <c r="E3" s="5"/>
    </row>
    <row r="4" customFormat="false" ht="12.75" hidden="false" customHeight="false" outlineLevel="0" collapsed="false">
      <c r="A4" s="32" t="s">
        <v>83</v>
      </c>
    </row>
    <row r="5" customFormat="false" ht="14.65" hidden="false" customHeight="false" outlineLevel="0" collapsed="false">
      <c r="A5" s="32" t="s">
        <v>84</v>
      </c>
      <c r="E5" s="32" t="s">
        <v>85</v>
      </c>
    </row>
    <row r="6" customFormat="false" ht="14.65" hidden="false" customHeight="false" outlineLevel="0" collapsed="false">
      <c r="A6" s="8" t="s">
        <v>86</v>
      </c>
      <c r="B6" s="10" t="n">
        <f aca="false">Anschaffung!B9+Anschaffung!B20</f>
        <v>83335</v>
      </c>
      <c r="E6" s="8" t="s">
        <v>87</v>
      </c>
      <c r="F6" s="67"/>
    </row>
    <row r="7" customFormat="false" ht="14.65" hidden="false" customHeight="false" outlineLevel="0" collapsed="false">
      <c r="A7" s="8" t="s">
        <v>88</v>
      </c>
      <c r="B7" s="68" t="n">
        <f aca="false">B6*0.0003</f>
        <v>25.0005</v>
      </c>
      <c r="E7" s="8" t="s">
        <v>89</v>
      </c>
      <c r="F7" s="67"/>
    </row>
    <row r="8" customFormat="false" ht="14.65" hidden="false" customHeight="false" outlineLevel="0" collapsed="false">
      <c r="A8" s="69" t="s">
        <v>90</v>
      </c>
      <c r="B8" s="70" t="n">
        <v>10</v>
      </c>
      <c r="E8" s="11" t="s">
        <v>91</v>
      </c>
      <c r="F8" s="8" t="n">
        <f aca="false">F6*F7</f>
        <v>0</v>
      </c>
    </row>
    <row r="9" customFormat="false" ht="12.75" hidden="false" customHeight="false" outlineLevel="0" collapsed="false">
      <c r="A9" s="71" t="s">
        <v>92</v>
      </c>
      <c r="B9" s="72" t="n">
        <v>3</v>
      </c>
    </row>
    <row r="10" customFormat="false" ht="12.75" hidden="false" customHeight="false" outlineLevel="0" collapsed="false">
      <c r="A10" s="71" t="s">
        <v>93</v>
      </c>
      <c r="B10" s="73" t="n">
        <f aca="false">B9*B8*B7</f>
        <v>750.015</v>
      </c>
    </row>
    <row r="11" customFormat="false" ht="12.75" hidden="false" customHeight="false" outlineLevel="0" collapsed="false">
      <c r="A11" s="74" t="s">
        <v>94</v>
      </c>
      <c r="B11" s="74"/>
    </row>
    <row r="12" customFormat="false" ht="14.65" hidden="false" customHeight="false" outlineLevel="0" collapsed="false">
      <c r="A12" s="75" t="s">
        <v>95</v>
      </c>
      <c r="B12" s="76" t="n">
        <f aca="false">B6*0.002/100</f>
        <v>1.6667</v>
      </c>
    </row>
    <row r="13" customFormat="false" ht="12.75" hidden="false" customHeight="false" outlineLevel="0" collapsed="false">
      <c r="A13" s="71" t="s">
        <v>96</v>
      </c>
      <c r="B13" s="72" t="n">
        <v>20</v>
      </c>
    </row>
    <row r="14" customFormat="false" ht="12.75" hidden="false" customHeight="false" outlineLevel="0" collapsed="false">
      <c r="A14" s="77" t="s">
        <v>97</v>
      </c>
      <c r="B14" s="72" t="n">
        <v>10</v>
      </c>
    </row>
    <row r="15" customFormat="false" ht="12.75" hidden="false" customHeight="false" outlineLevel="0" collapsed="false">
      <c r="A15" s="69" t="s">
        <v>98</v>
      </c>
      <c r="B15" s="73" t="n">
        <f aca="false">B14*B13*B12</f>
        <v>333.34</v>
      </c>
    </row>
    <row r="16" customFormat="false" ht="12.75" hidden="false" customHeight="false" outlineLevel="0" collapsed="false">
      <c r="A16" s="11" t="s">
        <v>91</v>
      </c>
      <c r="B16" s="78" t="n">
        <f aca="false">B15+B10</f>
        <v>1083.355</v>
      </c>
    </row>
    <row r="17" customFormat="false" ht="14.65" hidden="false" customHeight="false" outlineLevel="0" collapsed="false">
      <c r="A17" s="11"/>
      <c r="B17" s="78"/>
    </row>
    <row r="18" customFormat="false" ht="36.55" hidden="false" customHeight="false" outlineLevel="0" collapsed="false">
      <c r="A18" s="22" t="s">
        <v>99</v>
      </c>
      <c r="B18" s="79"/>
    </row>
    <row r="19" customFormat="false" ht="12.8" hidden="false" customHeight="false" outlineLevel="0" collapsed="false">
      <c r="A19" s="54"/>
      <c r="B19" s="79"/>
    </row>
    <row r="20" customFormat="false" ht="12.8" hidden="false" customHeight="false" outlineLevel="0" collapsed="false">
      <c r="A20" s="13"/>
      <c r="B20" s="56"/>
    </row>
    <row r="21" customFormat="false" ht="27" hidden="false" customHeight="true" outlineLevel="0" collapsed="false">
      <c r="A21" s="80" t="s">
        <v>100</v>
      </c>
      <c r="B21" s="15" t="s">
        <v>12</v>
      </c>
      <c r="C21" s="15" t="s">
        <v>13</v>
      </c>
    </row>
    <row r="22" customFormat="false" ht="25.5" hidden="false" customHeight="true" outlineLevel="0" collapsed="false">
      <c r="A22" s="81" t="s">
        <v>101</v>
      </c>
      <c r="B22" s="82" t="s">
        <v>102</v>
      </c>
      <c r="C22" s="82" t="s">
        <v>103</v>
      </c>
    </row>
    <row r="23" customFormat="false" ht="12.75" hidden="false" customHeight="false" outlineLevel="0" collapsed="false">
      <c r="A23" s="83" t="s">
        <v>104</v>
      </c>
      <c r="B23" s="84" t="s">
        <v>105</v>
      </c>
      <c r="C23" s="84" t="s">
        <v>106</v>
      </c>
    </row>
    <row r="24" customFormat="false" ht="12.75" hidden="false" customHeight="false" outlineLevel="0" collapsed="false">
      <c r="A24" s="8" t="s">
        <v>24</v>
      </c>
      <c r="B24" s="17"/>
      <c r="C24" s="17"/>
    </row>
    <row r="25" customFormat="false" ht="12.75" hidden="false" customHeight="false" outlineLevel="0" collapsed="false">
      <c r="A25" s="13"/>
      <c r="B25" s="21"/>
      <c r="C25" s="21"/>
    </row>
    <row r="26" customFormat="false" ht="12.75" hidden="false" customHeight="false" outlineLevel="0" collapsed="false">
      <c r="A26" s="13"/>
      <c r="B26" s="21"/>
      <c r="C26" s="21"/>
      <c r="D26" s="21"/>
    </row>
    <row r="27" customFormat="false" ht="12.75" hidden="false" customHeight="false" outlineLevel="0" collapsed="false">
      <c r="A27" s="13"/>
      <c r="B27" s="21"/>
      <c r="C27" s="21"/>
      <c r="D27" s="21"/>
    </row>
    <row r="28" customFormat="false" ht="12.75" hidden="false" customHeight="false" outlineLevel="0" collapsed="false">
      <c r="A28" s="32" t="s">
        <v>107</v>
      </c>
    </row>
    <row r="30" customFormat="false" ht="12.75" hidden="false" customHeight="false" outlineLevel="0" collapsed="false">
      <c r="A30" s="8" t="s">
        <v>92</v>
      </c>
      <c r="B30" s="85" t="n">
        <v>50</v>
      </c>
      <c r="C30" s="61"/>
    </row>
    <row r="31" customFormat="false" ht="12.75" hidden="false" customHeight="false" outlineLevel="0" collapsed="false">
      <c r="A31" s="69" t="s">
        <v>108</v>
      </c>
      <c r="B31" s="86" t="n">
        <f aca="false">IF(B30&lt;=20,B30*0.3,20*0.3+(B30-20)*0.35)</f>
        <v>16.5</v>
      </c>
      <c r="C31" s="61"/>
    </row>
    <row r="32" customFormat="false" ht="12.75" hidden="false" customHeight="false" outlineLevel="0" collapsed="false">
      <c r="A32" s="8" t="s">
        <v>109</v>
      </c>
      <c r="B32" s="87" t="n">
        <v>210</v>
      </c>
    </row>
    <row r="33" customFormat="false" ht="25.35" hidden="false" customHeight="false" outlineLevel="0" collapsed="false">
      <c r="A33" s="88" t="s">
        <v>110</v>
      </c>
      <c r="B33" s="89" t="n">
        <f aca="false">B13</f>
        <v>20</v>
      </c>
    </row>
    <row r="34" customFormat="false" ht="12.75" hidden="false" customHeight="false" outlineLevel="0" collapsed="false">
      <c r="A34" s="71" t="s">
        <v>111</v>
      </c>
      <c r="B34" s="86" t="n">
        <f aca="false">B33*0.3</f>
        <v>6</v>
      </c>
    </row>
    <row r="35" customFormat="false" ht="12.75" hidden="false" customHeight="false" outlineLevel="0" collapsed="false">
      <c r="A35" s="77" t="s">
        <v>112</v>
      </c>
      <c r="B35" s="89" t="n">
        <f aca="false">B14</f>
        <v>10</v>
      </c>
    </row>
    <row r="36" customFormat="false" ht="24.35" hidden="false" customHeight="false" outlineLevel="0" collapsed="false">
      <c r="A36" s="80" t="s">
        <v>113</v>
      </c>
      <c r="B36" s="90" t="n">
        <f aca="false">(B32*B31)+(B34*B35)</f>
        <v>3525</v>
      </c>
      <c r="C36" s="91"/>
    </row>
    <row r="38" customFormat="false" ht="24.35" hidden="false" customHeight="false" outlineLevel="0" collapsed="false">
      <c r="A38" s="80" t="s">
        <v>113</v>
      </c>
      <c r="B38" s="15" t="s">
        <v>12</v>
      </c>
      <c r="C38" s="15" t="s">
        <v>13</v>
      </c>
    </row>
    <row r="39" customFormat="false" ht="26.25" hidden="false" customHeight="true" outlineLevel="0" collapsed="false">
      <c r="A39" s="81" t="s">
        <v>114</v>
      </c>
      <c r="B39" s="82" t="s">
        <v>115</v>
      </c>
      <c r="C39" s="82" t="s">
        <v>116</v>
      </c>
    </row>
    <row r="40" customFormat="false" ht="12.75" hidden="false" customHeight="false" outlineLevel="0" collapsed="false">
      <c r="A40" s="83" t="s">
        <v>104</v>
      </c>
      <c r="B40" s="84" t="s">
        <v>105</v>
      </c>
      <c r="C40" s="84" t="s">
        <v>106</v>
      </c>
    </row>
    <row r="41" customFormat="false" ht="12.75" hidden="false" customHeight="false" outlineLevel="0" collapsed="false">
      <c r="A41" s="8" t="s">
        <v>24</v>
      </c>
      <c r="B41" s="17"/>
      <c r="C41" s="17"/>
    </row>
    <row r="1048576" customFormat="false" ht="12.8" hidden="false" customHeight="false" outlineLevel="0" collapsed="false"/>
  </sheetData>
  <sheetProtection sheet="true" password="d8bc" objects="true" scenarios="true" selectLockedCells="true"/>
  <mergeCells count="1">
    <mergeCell ref="A11:B11"/>
  </mergeCells>
  <printOptions headings="false" gridLines="false" gridLinesSet="true" horizontalCentered="false" verticalCentered="false"/>
  <pageMargins left="0.379861111111111" right="0.120138888888889" top="0.620138888888889" bottom="0.409722222222222" header="0.511811023622047" footer="0.409722222222222"/>
  <pageSetup paperSize="9" scale="100" fitToWidth="1" fitToHeight="1" pageOrder="downThenOver" orientation="landscape" blackAndWhite="false" draft="false" cellComments="none" horizontalDpi="300" verticalDpi="300" copies="1"/>
  <headerFooter differentFirst="false" differentOddEven="false">
    <oddHeader/>
    <oddFooter>&amp;RDoppelte Buchführung? Halb so schlimm!
Die Internet-Seite für Selberbucher
www.kontolino.de</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048576"/>
  <sheetViews>
    <sheetView showFormulas="false" showGridLines="true" showRowColHeaders="true" showZeros="true" rightToLeft="false" tabSelected="false" showOutlineSymbols="true" defaultGridColor="true" view="normal" topLeftCell="A1" colorId="64" zoomScale="150" zoomScaleNormal="150" zoomScalePageLayoutView="100" workbookViewId="0">
      <selection pane="topLeft" activeCell="F49" activeCellId="0" sqref="F49"/>
    </sheetView>
  </sheetViews>
  <sheetFormatPr defaultColWidth="11.109375" defaultRowHeight="12.75" zeroHeight="false" outlineLevelRow="0" outlineLevelCol="0"/>
  <cols>
    <col collapsed="false" customWidth="true" hidden="false" outlineLevel="0" max="1" min="1" style="0" width="70.34"/>
    <col collapsed="false" customWidth="true" hidden="false" outlineLevel="0" max="2" min="2" style="0" width="12.83"/>
    <col collapsed="false" customWidth="true" hidden="false" outlineLevel="0" max="5" min="5" style="0" width="68.78"/>
  </cols>
  <sheetData>
    <row r="1" customFormat="false" ht="25.35" hidden="false" customHeight="false" outlineLevel="0" collapsed="false">
      <c r="A1" s="50" t="s">
        <v>82</v>
      </c>
      <c r="B1" s="5" t="str">
        <f aca="false">IF(Anschaffung!B1="","",Anschaffung!B1)</f>
        <v/>
      </c>
      <c r="C1" s="50" t="s">
        <v>45</v>
      </c>
      <c r="D1" s="2" t="s">
        <v>46</v>
      </c>
      <c r="E1" s="5"/>
    </row>
    <row r="2" customFormat="false" ht="12.75" hidden="false" customHeight="false" outlineLevel="0" collapsed="false">
      <c r="A2" s="49"/>
      <c r="B2" s="5"/>
      <c r="C2" s="50"/>
      <c r="D2" s="5"/>
      <c r="E2" s="5"/>
    </row>
    <row r="3" customFormat="false" ht="12.75" hidden="false" customHeight="false" outlineLevel="0" collapsed="false">
      <c r="A3" s="49"/>
      <c r="B3" s="5"/>
      <c r="C3" s="50"/>
      <c r="D3" s="5"/>
      <c r="E3" s="5"/>
    </row>
    <row r="4" customFormat="false" ht="12.75" hidden="false" customHeight="false" outlineLevel="0" collapsed="false">
      <c r="A4" s="32" t="s">
        <v>83</v>
      </c>
    </row>
    <row r="5" customFormat="false" ht="14.65" hidden="false" customHeight="false" outlineLevel="0" collapsed="false">
      <c r="A5" s="32" t="s">
        <v>84</v>
      </c>
      <c r="E5" s="32" t="s">
        <v>85</v>
      </c>
    </row>
    <row r="6" customFormat="false" ht="14.65" hidden="false" customHeight="false" outlineLevel="0" collapsed="false">
      <c r="A6" s="8" t="s">
        <v>86</v>
      </c>
      <c r="B6" s="10" t="n">
        <f aca="false">Anschaffung!B9+Anschaffung!B20</f>
        <v>83335</v>
      </c>
      <c r="E6" s="8" t="s">
        <v>87</v>
      </c>
      <c r="F6" s="67"/>
    </row>
    <row r="7" customFormat="false" ht="14.65" hidden="false" customHeight="false" outlineLevel="0" collapsed="false">
      <c r="A7" s="8" t="s">
        <v>88</v>
      </c>
      <c r="B7" s="68" t="n">
        <f aca="false">B6*0.0003</f>
        <v>25.0005</v>
      </c>
      <c r="E7" s="8" t="s">
        <v>89</v>
      </c>
      <c r="F7" s="67"/>
    </row>
    <row r="8" customFormat="false" ht="14.65" hidden="false" customHeight="false" outlineLevel="0" collapsed="false">
      <c r="A8" s="69" t="s">
        <v>90</v>
      </c>
      <c r="B8" s="70" t="n">
        <v>10</v>
      </c>
      <c r="E8" s="11" t="s">
        <v>91</v>
      </c>
      <c r="F8" s="8" t="n">
        <f aca="false">F6*F7</f>
        <v>0</v>
      </c>
    </row>
    <row r="9" customFormat="false" ht="12.75" hidden="false" customHeight="false" outlineLevel="0" collapsed="false">
      <c r="A9" s="71" t="s">
        <v>92</v>
      </c>
      <c r="B9" s="72" t="n">
        <v>3</v>
      </c>
    </row>
    <row r="10" customFormat="false" ht="12.75" hidden="false" customHeight="false" outlineLevel="0" collapsed="false">
      <c r="A10" s="71" t="s">
        <v>93</v>
      </c>
      <c r="B10" s="73" t="n">
        <f aca="false">B9*B8*B7</f>
        <v>750.015</v>
      </c>
    </row>
    <row r="11" customFormat="false" ht="12.75" hidden="false" customHeight="false" outlineLevel="0" collapsed="false">
      <c r="A11" s="74" t="s">
        <v>94</v>
      </c>
      <c r="B11" s="74"/>
    </row>
    <row r="12" customFormat="false" ht="14.65" hidden="false" customHeight="false" outlineLevel="0" collapsed="false">
      <c r="A12" s="75" t="s">
        <v>95</v>
      </c>
      <c r="B12" s="76" t="n">
        <f aca="false">B6*0.002/100</f>
        <v>1.6667</v>
      </c>
    </row>
    <row r="13" customFormat="false" ht="12.75" hidden="false" customHeight="false" outlineLevel="0" collapsed="false">
      <c r="A13" s="71" t="s">
        <v>96</v>
      </c>
      <c r="B13" s="72" t="n">
        <v>20</v>
      </c>
    </row>
    <row r="14" customFormat="false" ht="12.75" hidden="false" customHeight="false" outlineLevel="0" collapsed="false">
      <c r="A14" s="77" t="s">
        <v>97</v>
      </c>
      <c r="B14" s="72" t="n">
        <v>10</v>
      </c>
    </row>
    <row r="15" customFormat="false" ht="12.75" hidden="false" customHeight="false" outlineLevel="0" collapsed="false">
      <c r="A15" s="69" t="s">
        <v>98</v>
      </c>
      <c r="B15" s="73" t="n">
        <f aca="false">B14*B13*B12</f>
        <v>333.34</v>
      </c>
    </row>
    <row r="16" customFormat="false" ht="12.75" hidden="false" customHeight="false" outlineLevel="0" collapsed="false">
      <c r="A16" s="11" t="s">
        <v>91</v>
      </c>
      <c r="B16" s="78" t="n">
        <f aca="false">B15+B10</f>
        <v>1083.355</v>
      </c>
    </row>
    <row r="17" customFormat="false" ht="14.65" hidden="false" customHeight="false" outlineLevel="0" collapsed="false">
      <c r="A17" s="11"/>
      <c r="B17" s="78"/>
    </row>
    <row r="18" customFormat="false" ht="36.55" hidden="false" customHeight="false" outlineLevel="0" collapsed="false">
      <c r="A18" s="22" t="s">
        <v>99</v>
      </c>
      <c r="B18" s="79"/>
    </row>
    <row r="19" customFormat="false" ht="12.8" hidden="false" customHeight="false" outlineLevel="0" collapsed="false">
      <c r="A19" s="54"/>
      <c r="B19" s="79"/>
    </row>
    <row r="20" customFormat="false" ht="12.8" hidden="false" customHeight="false" outlineLevel="0" collapsed="false">
      <c r="A20" s="13"/>
      <c r="B20" s="56"/>
    </row>
    <row r="21" customFormat="false" ht="27" hidden="false" customHeight="true" outlineLevel="0" collapsed="false">
      <c r="A21" s="80" t="s">
        <v>100</v>
      </c>
      <c r="B21" s="15" t="s">
        <v>12</v>
      </c>
      <c r="C21" s="15" t="s">
        <v>13</v>
      </c>
    </row>
    <row r="22" customFormat="false" ht="25.5" hidden="false" customHeight="true" outlineLevel="0" collapsed="false">
      <c r="A22" s="81" t="s">
        <v>101</v>
      </c>
      <c r="B22" s="82" t="s">
        <v>102</v>
      </c>
      <c r="C22" s="82" t="s">
        <v>103</v>
      </c>
    </row>
    <row r="23" customFormat="false" ht="12.75" hidden="false" customHeight="false" outlineLevel="0" collapsed="false">
      <c r="A23" s="83" t="s">
        <v>104</v>
      </c>
      <c r="B23" s="84" t="s">
        <v>105</v>
      </c>
      <c r="C23" s="84" t="s">
        <v>106</v>
      </c>
    </row>
    <row r="24" customFormat="false" ht="12.75" hidden="false" customHeight="false" outlineLevel="0" collapsed="false">
      <c r="A24" s="8" t="s">
        <v>24</v>
      </c>
      <c r="B24" s="17"/>
      <c r="C24" s="17"/>
    </row>
    <row r="25" customFormat="false" ht="12.75" hidden="false" customHeight="false" outlineLevel="0" collapsed="false">
      <c r="A25" s="13"/>
      <c r="B25" s="21"/>
      <c r="C25" s="21"/>
    </row>
    <row r="26" customFormat="false" ht="12.75" hidden="false" customHeight="false" outlineLevel="0" collapsed="false">
      <c r="A26" s="13"/>
      <c r="B26" s="21"/>
      <c r="C26" s="21"/>
    </row>
    <row r="27" customFormat="false" ht="12.75" hidden="false" customHeight="false" outlineLevel="0" collapsed="false">
      <c r="A27" s="13"/>
      <c r="B27" s="21"/>
      <c r="C27" s="21"/>
    </row>
    <row r="28" customFormat="false" ht="12.75" hidden="false" customHeight="false" outlineLevel="0" collapsed="false">
      <c r="A28" s="32" t="s">
        <v>107</v>
      </c>
    </row>
    <row r="30" customFormat="false" ht="12.75" hidden="false" customHeight="false" outlineLevel="0" collapsed="false">
      <c r="A30" s="8" t="s">
        <v>92</v>
      </c>
      <c r="B30" s="85" t="n">
        <f aca="false">B9</f>
        <v>3</v>
      </c>
      <c r="C30" s="61"/>
    </row>
    <row r="31" customFormat="false" ht="12.75" hidden="false" customHeight="false" outlineLevel="0" collapsed="false">
      <c r="A31" s="69" t="s">
        <v>111</v>
      </c>
      <c r="B31" s="86" t="n">
        <f aca="false">B30*0.3</f>
        <v>0.9</v>
      </c>
      <c r="C31" s="61"/>
    </row>
    <row r="32" customFormat="false" ht="12.75" hidden="false" customHeight="false" outlineLevel="0" collapsed="false">
      <c r="A32" s="8" t="s">
        <v>109</v>
      </c>
      <c r="B32" s="87" t="n">
        <v>210</v>
      </c>
    </row>
    <row r="33" customFormat="false" ht="25.35" hidden="false" customHeight="false" outlineLevel="0" collapsed="false">
      <c r="A33" s="88" t="s">
        <v>110</v>
      </c>
      <c r="B33" s="89" t="n">
        <f aca="false">B13</f>
        <v>20</v>
      </c>
    </row>
    <row r="34" customFormat="false" ht="12.75" hidden="false" customHeight="false" outlineLevel="0" collapsed="false">
      <c r="A34" s="71" t="s">
        <v>111</v>
      </c>
      <c r="B34" s="86" t="n">
        <f aca="false">B33*0.3</f>
        <v>6</v>
      </c>
    </row>
    <row r="35" customFormat="false" ht="12.75" hidden="false" customHeight="false" outlineLevel="0" collapsed="false">
      <c r="A35" s="77" t="s">
        <v>112</v>
      </c>
      <c r="B35" s="89" t="n">
        <f aca="false">B14</f>
        <v>10</v>
      </c>
    </row>
    <row r="36" customFormat="false" ht="24.35" hidden="false" customHeight="false" outlineLevel="0" collapsed="false">
      <c r="A36" s="80" t="s">
        <v>113</v>
      </c>
      <c r="B36" s="90" t="n">
        <f aca="false">(B32*B31)+(B34*B35)</f>
        <v>249</v>
      </c>
      <c r="C36" s="91"/>
    </row>
    <row r="38" customFormat="false" ht="24.35" hidden="false" customHeight="false" outlineLevel="0" collapsed="false">
      <c r="A38" s="80" t="s">
        <v>113</v>
      </c>
      <c r="B38" s="15" t="s">
        <v>12</v>
      </c>
      <c r="C38" s="15" t="s">
        <v>13</v>
      </c>
    </row>
    <row r="39" customFormat="false" ht="26.25" hidden="false" customHeight="true" outlineLevel="0" collapsed="false">
      <c r="A39" s="81" t="s">
        <v>114</v>
      </c>
      <c r="B39" s="82" t="s">
        <v>115</v>
      </c>
      <c r="C39" s="82" t="s">
        <v>116</v>
      </c>
    </row>
    <row r="40" customFormat="false" ht="12.75" hidden="false" customHeight="false" outlineLevel="0" collapsed="false">
      <c r="A40" s="83" t="s">
        <v>104</v>
      </c>
      <c r="B40" s="84" t="s">
        <v>105</v>
      </c>
      <c r="C40" s="84" t="s">
        <v>106</v>
      </c>
    </row>
    <row r="41" customFormat="false" ht="12.75" hidden="false" customHeight="false" outlineLevel="0" collapsed="false">
      <c r="A41" s="8" t="s">
        <v>24</v>
      </c>
      <c r="B41" s="17"/>
      <c r="C41" s="17"/>
    </row>
    <row r="43" customFormat="false" ht="14.65" hidden="false" customHeight="false" outlineLevel="0" collapsed="false">
      <c r="A43" s="92" t="s">
        <v>117</v>
      </c>
    </row>
    <row r="1048576" customFormat="false" ht="12.8" hidden="false" customHeight="false" outlineLevel="0" collapsed="false"/>
  </sheetData>
  <sheetProtection sheet="true" password="d8bc" objects="true" scenarios="true" selectLockedCells="true"/>
  <mergeCells count="1">
    <mergeCell ref="A11:B11"/>
  </mergeCells>
  <printOptions headings="false" gridLines="false" gridLinesSet="true" horizontalCentered="false" verticalCentered="false"/>
  <pageMargins left="0.379861111111111" right="0.120138888888889" top="0.620138888888889" bottom="0.409722222222222" header="0.511811023622047" footer="0.409722222222222"/>
  <pageSetup paperSize="9" scale="100" fitToWidth="1" fitToHeight="1" pageOrder="downThenOver" orientation="landscape" blackAndWhite="false" draft="false" cellComments="none" horizontalDpi="300" verticalDpi="300" copies="1"/>
  <headerFooter differentFirst="false" differentOddEven="false">
    <oddHeader/>
    <oddFooter>&amp;RDoppelte Buchführung? Halb so schlimm!
Die Internet-Seite für Selberbucher
www.kontolino.de</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16"/>
  <sheetViews>
    <sheetView showFormulas="false" showGridLines="true" showRowColHeaders="true" showZeros="true" rightToLeft="false" tabSelected="false" showOutlineSymbols="true" defaultGridColor="true" view="normal" topLeftCell="A1" colorId="64" zoomScale="150" zoomScaleNormal="150" zoomScalePageLayoutView="100" workbookViewId="0">
      <selection pane="topLeft" activeCell="B6" activeCellId="0" sqref="B6"/>
    </sheetView>
  </sheetViews>
  <sheetFormatPr defaultColWidth="11.109375" defaultRowHeight="12.75" zeroHeight="false" outlineLevelRow="0" outlineLevelCol="0"/>
  <cols>
    <col collapsed="false" customWidth="true" hidden="false" outlineLevel="0" max="1" min="1" style="0" width="48.36"/>
    <col collapsed="false" customWidth="true" hidden="false" outlineLevel="0" max="2" min="2" style="0" width="15.27"/>
    <col collapsed="false" customWidth="true" hidden="false" outlineLevel="0" max="5" min="5" style="0" width="5.7"/>
  </cols>
  <sheetData>
    <row r="1" customFormat="false" ht="27.75" hidden="false" customHeight="true" outlineLevel="0" collapsed="false">
      <c r="A1" s="1" t="s">
        <v>118</v>
      </c>
      <c r="B1" s="93" t="str">
        <f aca="false">IF(Anschaffung!B1="","",Anschaffung!B1)</f>
        <v/>
      </c>
      <c r="C1" s="3" t="s">
        <v>1</v>
      </c>
      <c r="D1" s="94" t="str">
        <f aca="false">IF(Anschaffung!D1="","",Anschaffung!D1)</f>
        <v>tt.mm.jjjj</v>
      </c>
      <c r="E1" s="94"/>
    </row>
    <row r="2" customFormat="false" ht="27.75" hidden="false" customHeight="true" outlineLevel="0" collapsed="false">
      <c r="A2" s="1"/>
      <c r="B2" s="93"/>
      <c r="C2" s="3"/>
      <c r="D2" s="6"/>
      <c r="E2" s="6"/>
    </row>
    <row r="3" customFormat="false" ht="38.25" hidden="false" customHeight="true" outlineLevel="0" collapsed="false">
      <c r="B3" s="95"/>
    </row>
    <row r="4" customFormat="false" ht="12.75" hidden="false" customHeight="false" outlineLevel="0" collapsed="false">
      <c r="A4" s="8" t="s">
        <v>119</v>
      </c>
      <c r="B4" s="10" t="n">
        <f aca="false">SUM(Anschaffung!B4:B7+Anschaffung!B20)</f>
        <v>70000</v>
      </c>
    </row>
    <row r="5" customFormat="false" ht="12.75" hidden="false" customHeight="false" outlineLevel="0" collapsed="false">
      <c r="A5" s="8" t="s">
        <v>120</v>
      </c>
      <c r="B5" s="96" t="n">
        <v>6</v>
      </c>
    </row>
    <row r="6" customFormat="false" ht="12.75" hidden="false" customHeight="false" outlineLevel="0" collapsed="false">
      <c r="A6" s="8" t="s">
        <v>121</v>
      </c>
      <c r="B6" s="96" t="e">
        <f aca="false">13-MONTH(Anschaffung!D1)</f>
        <v>#VALUE!</v>
      </c>
    </row>
    <row r="7" customFormat="false" ht="12.75" hidden="false" customHeight="false" outlineLevel="0" collapsed="false">
      <c r="A7" s="8" t="s">
        <v>122</v>
      </c>
      <c r="B7" s="10" t="e">
        <f aca="false">B4/B5*B6/12</f>
        <v>#VALUE!</v>
      </c>
    </row>
    <row r="8" customFormat="false" ht="12.75" hidden="false" customHeight="false" outlineLevel="0" collapsed="false">
      <c r="A8" s="8" t="s">
        <v>123</v>
      </c>
      <c r="B8" s="10" t="n">
        <f aca="false">B4/B5</f>
        <v>11666.6666666667</v>
      </c>
    </row>
    <row r="9" customFormat="false" ht="12.75" hidden="false" customHeight="false" outlineLevel="0" collapsed="false">
      <c r="A9" s="8" t="s">
        <v>124</v>
      </c>
      <c r="B9" s="89" t="e">
        <f aca="false">12-B6</f>
        <v>#VALUE!</v>
      </c>
    </row>
    <row r="10" customFormat="false" ht="12.75" hidden="false" customHeight="false" outlineLevel="0" collapsed="false">
      <c r="A10" s="8" t="s">
        <v>125</v>
      </c>
      <c r="B10" s="10" t="e">
        <f aca="false">B4/B5*B9/12</f>
        <v>#VALUE!</v>
      </c>
    </row>
    <row r="11" customFormat="false" ht="12.75" hidden="false" customHeight="false" outlineLevel="0" collapsed="false">
      <c r="A11" s="13"/>
      <c r="B11" s="97"/>
      <c r="D11" s="98"/>
    </row>
    <row r="13" customFormat="false" ht="12.75" hidden="false" customHeight="false" outlineLevel="0" collapsed="false">
      <c r="A13" s="11" t="s">
        <v>126</v>
      </c>
      <c r="B13" s="15" t="s">
        <v>12</v>
      </c>
      <c r="C13" s="15" t="s">
        <v>13</v>
      </c>
    </row>
    <row r="14" s="98" customFormat="true" ht="12.75" hidden="false" customHeight="false" outlineLevel="0" collapsed="false">
      <c r="A14" s="69" t="s">
        <v>127</v>
      </c>
      <c r="B14" s="99" t="n">
        <v>4832</v>
      </c>
      <c r="C14" s="99" t="n">
        <v>6222</v>
      </c>
      <c r="D14" s="0"/>
    </row>
    <row r="15" customFormat="false" ht="12.75" hidden="false" customHeight="false" outlineLevel="0" collapsed="false">
      <c r="A15" s="8" t="s">
        <v>128</v>
      </c>
      <c r="B15" s="17" t="s">
        <v>15</v>
      </c>
      <c r="C15" s="17" t="s">
        <v>16</v>
      </c>
    </row>
    <row r="16" customFormat="false" ht="12.75" hidden="false" customHeight="false" outlineLevel="0" collapsed="false">
      <c r="A16" s="13"/>
      <c r="B16" s="21"/>
      <c r="C16" s="21"/>
    </row>
  </sheetData>
  <sheetProtection sheet="true" password="d8bc" objects="true" scenarios="true" selectLockedCells="true"/>
  <mergeCells count="1">
    <mergeCell ref="D1:E1"/>
  </mergeCells>
  <printOptions headings="false" gridLines="false" gridLinesSet="true" horizontalCentered="false" verticalCentered="false"/>
  <pageMargins left="0.829861111111111" right="0.120138888888889" top="0.729861111111111" bottom="0.409722222222222" header="0.511811023622047" footer="0.409722222222222"/>
  <pageSetup paperSize="9" scale="100" fitToWidth="1" fitToHeight="1" pageOrder="downThenOver" orientation="landscape" blackAndWhite="false" draft="false" cellComments="none" horizontalDpi="300" verticalDpi="300" copies="1"/>
  <headerFooter differentFirst="false" differentOddEven="false">
    <oddHeader/>
    <oddFooter>&amp;RDoppelte Buchführung? Halb so schlimm!
Die Internet-Seite für Selberbucher
www.kontolino.de</oddFooter>
  </headerFooter>
</worksheet>
</file>

<file path=docProps/app.xml><?xml version="1.0" encoding="utf-8"?>
<Properties xmlns="http://schemas.openxmlformats.org/officeDocument/2006/extended-properties" xmlns:vt="http://schemas.openxmlformats.org/officeDocument/2006/docPropsVTypes">
  <Template/>
  <TotalTime>32</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2014-04-13T19:17:40Z</dcterms:created>
  <dc:creator>Antje Rößle-Tuchel</dc:creator>
  <dc:description/>
  <dc:language>de-DE</dc:language>
  <cp:lastModifiedBy/>
  <cp:lastPrinted>2014-10-08T09:47:20Z</cp:lastPrinted>
  <dcterms:modified xsi:type="dcterms:W3CDTF">2024-04-06T10:42:49Z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file>